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K:\Administrative\Zaiga\Iepirkumi\Iepirkumi_2017\29_baznicas30_interreg\"/>
    </mc:Choice>
  </mc:AlternateContent>
  <bookViews>
    <workbookView xWindow="105" yWindow="0" windowWidth="19440" windowHeight="15600" tabRatio="925" activeTab="1"/>
  </bookViews>
  <sheets>
    <sheet name="Buvn..koptame 3.k." sheetId="24" r:id="rId1"/>
    <sheet name="Lok.3-1" sheetId="8" r:id="rId2"/>
    <sheet name="Lok.3-2" sheetId="42" r:id="rId3"/>
  </sheets>
  <definedNames>
    <definedName name="_xlnm.Print_Area" localSheetId="0">'Buvn..koptame 3.k.'!$A$1:$D$28</definedName>
    <definedName name="_xlnm.Print_Area" localSheetId="1">'Lok.3-1'!$A$1:$P$162</definedName>
    <definedName name="_xlnm.Print_Titles" localSheetId="0">'Buvn..koptame 3.k.'!$8:$10</definedName>
    <definedName name="_xlnm.Print_Titles" localSheetId="1">'Lok.3-1'!$10:$12</definedName>
    <definedName name="_xlnm.Print_Titles" localSheetId="2">'Lok.3-2'!$10:$12</definedName>
  </definedNames>
  <calcPr calcId="162913" fullPrecision="0" concurrentCalc="0"/>
  <customWorkbookViews>
    <customWorkbookView name="PASŪTĪTĀJS (Isais-var)" guid="{149C8AE1-F420-11D2-A697-00A02401E250}" maximized="1" windowWidth="796" windowHeight="432" tabRatio="615" activeSheetId="2"/>
    <customWorkbookView name="BKD (Isais-var)" guid="{149C8AE0-F420-11D2-A697-00A02401E250}" maximized="1" windowWidth="796" windowHeight="432" tabRatio="615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8" l="1"/>
  <c r="M14" i="8"/>
  <c r="H16" i="8"/>
  <c r="M16" i="8"/>
  <c r="H17" i="8"/>
  <c r="M17" i="8"/>
  <c r="H26" i="8"/>
  <c r="M26" i="8"/>
  <c r="H35" i="8"/>
  <c r="M35" i="8"/>
  <c r="H42" i="8"/>
  <c r="M42" i="8"/>
  <c r="H51" i="8"/>
  <c r="M51" i="8"/>
  <c r="H60" i="8"/>
  <c r="M60" i="8"/>
  <c r="H69" i="8"/>
  <c r="M69" i="8"/>
  <c r="H72" i="8"/>
  <c r="M72" i="8"/>
  <c r="H78" i="8"/>
  <c r="M78" i="8"/>
  <c r="H81" i="8"/>
  <c r="M81" i="8"/>
  <c r="H85" i="8"/>
  <c r="M85" i="8"/>
  <c r="H93" i="8"/>
  <c r="M93" i="8"/>
  <c r="H96" i="8"/>
  <c r="M96" i="8"/>
  <c r="H101" i="8"/>
  <c r="M101" i="8"/>
  <c r="H105" i="8"/>
  <c r="M105" i="8"/>
  <c r="H109" i="8"/>
  <c r="M109" i="8"/>
  <c r="H115" i="8"/>
  <c r="M115" i="8"/>
  <c r="H121" i="8"/>
  <c r="M121" i="8"/>
  <c r="H128" i="8"/>
  <c r="M128" i="8"/>
  <c r="H132" i="8"/>
  <c r="M132" i="8"/>
  <c r="H136" i="8"/>
  <c r="M136" i="8"/>
  <c r="H139" i="8"/>
  <c r="M139" i="8"/>
  <c r="H143" i="8"/>
  <c r="M143" i="8"/>
  <c r="H145" i="8"/>
  <c r="M145" i="8"/>
  <c r="H147" i="8"/>
  <c r="M147" i="8"/>
  <c r="M150" i="8"/>
  <c r="M152" i="8"/>
  <c r="P156" i="8"/>
  <c r="N14" i="8"/>
  <c r="N18" i="8"/>
  <c r="N19" i="8"/>
  <c r="N20" i="8"/>
  <c r="N21" i="8"/>
  <c r="N22" i="8"/>
  <c r="N23" i="8"/>
  <c r="N24" i="8"/>
  <c r="N25" i="8"/>
  <c r="N27" i="8"/>
  <c r="N28" i="8"/>
  <c r="N29" i="8"/>
  <c r="N30" i="8"/>
  <c r="N31" i="8"/>
  <c r="N32" i="8"/>
  <c r="N33" i="8"/>
  <c r="N34" i="8"/>
  <c r="N36" i="8"/>
  <c r="N37" i="8"/>
  <c r="N38" i="8"/>
  <c r="N39" i="8"/>
  <c r="N40" i="8"/>
  <c r="N41" i="8"/>
  <c r="N43" i="8"/>
  <c r="N44" i="8"/>
  <c r="N45" i="8"/>
  <c r="N46" i="8"/>
  <c r="N47" i="8"/>
  <c r="N48" i="8"/>
  <c r="N49" i="8"/>
  <c r="N50" i="8"/>
  <c r="N52" i="8"/>
  <c r="N53" i="8"/>
  <c r="N54" i="8"/>
  <c r="N55" i="8"/>
  <c r="N56" i="8"/>
  <c r="N57" i="8"/>
  <c r="N58" i="8"/>
  <c r="N59" i="8"/>
  <c r="N61" i="8"/>
  <c r="N62" i="8"/>
  <c r="N63" i="8"/>
  <c r="N64" i="8"/>
  <c r="N65" i="8"/>
  <c r="N66" i="8"/>
  <c r="N67" i="8"/>
  <c r="N68" i="8"/>
  <c r="N70" i="8"/>
  <c r="N73" i="8"/>
  <c r="N74" i="8"/>
  <c r="N75" i="8"/>
  <c r="N76" i="8"/>
  <c r="N79" i="8"/>
  <c r="N80" i="8"/>
  <c r="N82" i="8"/>
  <c r="N86" i="8"/>
  <c r="N87" i="8"/>
  <c r="N88" i="8"/>
  <c r="N89" i="8"/>
  <c r="N90" i="8"/>
  <c r="N91" i="8"/>
  <c r="N92" i="8"/>
  <c r="N94" i="8"/>
  <c r="N95" i="8"/>
  <c r="N97" i="8"/>
  <c r="N98" i="8"/>
  <c r="N99" i="8"/>
  <c r="N100" i="8"/>
  <c r="N102" i="8"/>
  <c r="N103" i="8"/>
  <c r="N104" i="8"/>
  <c r="N106" i="8"/>
  <c r="N107" i="8"/>
  <c r="N110" i="8"/>
  <c r="N111" i="8"/>
  <c r="N112" i="8"/>
  <c r="N113" i="8"/>
  <c r="N116" i="8"/>
  <c r="N117" i="8"/>
  <c r="N118" i="8"/>
  <c r="N119" i="8"/>
  <c r="N120" i="8"/>
  <c r="N122" i="8"/>
  <c r="N123" i="8"/>
  <c r="N124" i="8"/>
  <c r="N125" i="8"/>
  <c r="N126" i="8"/>
  <c r="N127" i="8"/>
  <c r="N129" i="8"/>
  <c r="N130" i="8"/>
  <c r="N131" i="8"/>
  <c r="N133" i="8"/>
  <c r="N134" i="8"/>
  <c r="N137" i="8"/>
  <c r="N138" i="8"/>
  <c r="N140" i="8"/>
  <c r="N141" i="8"/>
  <c r="N144" i="8"/>
  <c r="N146" i="8"/>
  <c r="N148" i="8"/>
  <c r="N150" i="8"/>
  <c r="N151" i="8"/>
  <c r="N152" i="8"/>
  <c r="O14" i="8"/>
  <c r="O16" i="8"/>
  <c r="O17" i="8"/>
  <c r="O26" i="8"/>
  <c r="O35" i="8"/>
  <c r="O42" i="8"/>
  <c r="O51" i="8"/>
  <c r="O60" i="8"/>
  <c r="O69" i="8"/>
  <c r="O72" i="8"/>
  <c r="O78" i="8"/>
  <c r="O81" i="8"/>
  <c r="O85" i="8"/>
  <c r="O93" i="8"/>
  <c r="O96" i="8"/>
  <c r="O101" i="8"/>
  <c r="O105" i="8"/>
  <c r="O109" i="8"/>
  <c r="O115" i="8"/>
  <c r="O121" i="8"/>
  <c r="O128" i="8"/>
  <c r="O132" i="8"/>
  <c r="O136" i="8"/>
  <c r="O139" i="8"/>
  <c r="O143" i="8"/>
  <c r="O145" i="8"/>
  <c r="O147" i="8"/>
  <c r="O150" i="8"/>
  <c r="O152" i="8"/>
  <c r="P152" i="8"/>
  <c r="P155" i="8"/>
  <c r="P153" i="8"/>
  <c r="P157" i="8"/>
  <c r="C11" i="24"/>
  <c r="H15" i="42"/>
  <c r="M15" i="42"/>
  <c r="H21" i="42"/>
  <c r="M21" i="42"/>
  <c r="H24" i="42"/>
  <c r="M24" i="42"/>
  <c r="H26" i="42"/>
  <c r="M26" i="42"/>
  <c r="M29" i="42"/>
  <c r="M31" i="42"/>
  <c r="P35" i="42"/>
  <c r="N16" i="42"/>
  <c r="N17" i="42"/>
  <c r="N18" i="42"/>
  <c r="N19" i="42"/>
  <c r="N22" i="42"/>
  <c r="N25" i="42"/>
  <c r="N27" i="42"/>
  <c r="N29" i="42"/>
  <c r="N30" i="42"/>
  <c r="N31" i="42"/>
  <c r="O15" i="42"/>
  <c r="O21" i="42"/>
  <c r="O24" i="42"/>
  <c r="O26" i="42"/>
  <c r="O29" i="42"/>
  <c r="O31" i="42"/>
  <c r="P31" i="42"/>
  <c r="P34" i="42"/>
  <c r="P32" i="42"/>
  <c r="P36" i="42"/>
  <c r="C12" i="24"/>
  <c r="C13" i="24"/>
  <c r="C14" i="24"/>
  <c r="P25" i="42"/>
  <c r="K25" i="42"/>
  <c r="P24" i="42"/>
  <c r="L24" i="42"/>
  <c r="K24" i="42"/>
  <c r="P138" i="8"/>
  <c r="K138" i="8"/>
  <c r="P112" i="8"/>
  <c r="K112" i="8"/>
  <c r="P111" i="8"/>
  <c r="K111" i="8"/>
  <c r="P79" i="8"/>
  <c r="K79" i="8"/>
  <c r="P41" i="8"/>
  <c r="K41" i="8"/>
  <c r="P40" i="8"/>
  <c r="K40" i="8"/>
  <c r="P39" i="8"/>
  <c r="K39" i="8"/>
  <c r="P38" i="8"/>
  <c r="K38" i="8"/>
  <c r="P37" i="8"/>
  <c r="K37" i="8"/>
  <c r="P36" i="8"/>
  <c r="K36" i="8"/>
  <c r="P35" i="8"/>
  <c r="L35" i="8"/>
  <c r="K35" i="8"/>
  <c r="P16" i="8"/>
  <c r="L16" i="8"/>
  <c r="K16" i="8"/>
  <c r="P22" i="42"/>
  <c r="K22" i="42"/>
  <c r="P21" i="42"/>
  <c r="L21" i="42"/>
  <c r="K21" i="42"/>
  <c r="P27" i="42"/>
  <c r="K27" i="42"/>
  <c r="P26" i="42"/>
  <c r="L26" i="42"/>
  <c r="K26" i="42"/>
  <c r="P18" i="42"/>
  <c r="K18" i="42"/>
  <c r="P19" i="42"/>
  <c r="K19" i="42"/>
  <c r="P17" i="42"/>
  <c r="K17" i="42"/>
  <c r="P16" i="42"/>
  <c r="K16" i="42"/>
  <c r="P15" i="42"/>
  <c r="L15" i="42"/>
  <c r="K15" i="42"/>
  <c r="P148" i="8"/>
  <c r="K148" i="8"/>
  <c r="P147" i="8"/>
  <c r="L147" i="8"/>
  <c r="K147" i="8"/>
  <c r="P146" i="8"/>
  <c r="K146" i="8"/>
  <c r="P145" i="8"/>
  <c r="L145" i="8"/>
  <c r="K145" i="8"/>
  <c r="P144" i="8"/>
  <c r="K144" i="8"/>
  <c r="P141" i="8"/>
  <c r="K141" i="8"/>
  <c r="P140" i="8"/>
  <c r="K140" i="8"/>
  <c r="P139" i="8"/>
  <c r="L139" i="8"/>
  <c r="K139" i="8"/>
  <c r="P137" i="8"/>
  <c r="K137" i="8"/>
  <c r="P136" i="8"/>
  <c r="L136" i="8"/>
  <c r="K136" i="8"/>
  <c r="P134" i="8"/>
  <c r="K134" i="8"/>
  <c r="P133" i="8"/>
  <c r="K133" i="8"/>
  <c r="P132" i="8"/>
  <c r="L132" i="8"/>
  <c r="K132" i="8"/>
  <c r="P131" i="8"/>
  <c r="K131" i="8"/>
  <c r="P130" i="8"/>
  <c r="K130" i="8"/>
  <c r="P129" i="8"/>
  <c r="K129" i="8"/>
  <c r="P128" i="8"/>
  <c r="L128" i="8"/>
  <c r="K128" i="8"/>
  <c r="P126" i="8"/>
  <c r="K126" i="8"/>
  <c r="P125" i="8"/>
  <c r="K125" i="8"/>
  <c r="P124" i="8"/>
  <c r="K124" i="8"/>
  <c r="P123" i="8"/>
  <c r="K123" i="8"/>
  <c r="P127" i="8"/>
  <c r="K127" i="8"/>
  <c r="P122" i="8"/>
  <c r="K122" i="8"/>
  <c r="P121" i="8"/>
  <c r="L121" i="8"/>
  <c r="K121" i="8"/>
  <c r="P119" i="8"/>
  <c r="K119" i="8"/>
  <c r="P118" i="8"/>
  <c r="K118" i="8"/>
  <c r="P117" i="8"/>
  <c r="K117" i="8"/>
  <c r="P120" i="8"/>
  <c r="K120" i="8"/>
  <c r="P116" i="8"/>
  <c r="K116" i="8"/>
  <c r="P115" i="8"/>
  <c r="L115" i="8"/>
  <c r="K115" i="8"/>
  <c r="P110" i="8"/>
  <c r="K110" i="8"/>
  <c r="P113" i="8"/>
  <c r="K113" i="8"/>
  <c r="P109" i="8"/>
  <c r="L109" i="8"/>
  <c r="K109" i="8"/>
  <c r="P107" i="8"/>
  <c r="K107" i="8"/>
  <c r="P106" i="8"/>
  <c r="K106" i="8"/>
  <c r="P105" i="8"/>
  <c r="L105" i="8"/>
  <c r="K105" i="8"/>
  <c r="P104" i="8"/>
  <c r="K104" i="8"/>
  <c r="P103" i="8"/>
  <c r="K103" i="8"/>
  <c r="P100" i="8"/>
  <c r="K100" i="8"/>
  <c r="P99" i="8"/>
  <c r="K99" i="8"/>
  <c r="P98" i="8"/>
  <c r="K98" i="8"/>
  <c r="P102" i="8"/>
  <c r="K102" i="8"/>
  <c r="P101" i="8"/>
  <c r="L101" i="8"/>
  <c r="K101" i="8"/>
  <c r="P96" i="8"/>
  <c r="L96" i="8"/>
  <c r="K96" i="8"/>
  <c r="P95" i="8"/>
  <c r="K95" i="8"/>
  <c r="P94" i="8"/>
  <c r="K94" i="8"/>
  <c r="P93" i="8"/>
  <c r="L93" i="8"/>
  <c r="K93" i="8"/>
  <c r="P91" i="8"/>
  <c r="K91" i="8"/>
  <c r="P90" i="8"/>
  <c r="K90" i="8"/>
  <c r="P89" i="8"/>
  <c r="K89" i="8"/>
  <c r="P97" i="8"/>
  <c r="K97" i="8"/>
  <c r="P88" i="8"/>
  <c r="K88" i="8"/>
  <c r="P87" i="8"/>
  <c r="K87" i="8"/>
  <c r="P86" i="8"/>
  <c r="K86" i="8"/>
  <c r="P92" i="8"/>
  <c r="K92" i="8"/>
  <c r="P85" i="8"/>
  <c r="L85" i="8"/>
  <c r="K85" i="8"/>
  <c r="P82" i="8"/>
  <c r="K82" i="8"/>
  <c r="P80" i="8"/>
  <c r="K80" i="8"/>
  <c r="P61" i="8"/>
  <c r="K61" i="8"/>
  <c r="P70" i="8"/>
  <c r="K70" i="8"/>
  <c r="P69" i="8"/>
  <c r="L69" i="8"/>
  <c r="K69" i="8"/>
  <c r="K73" i="8"/>
  <c r="P73" i="8"/>
  <c r="K74" i="8"/>
  <c r="P74" i="8"/>
  <c r="P76" i="8"/>
  <c r="K76" i="8"/>
  <c r="P75" i="8"/>
  <c r="K75" i="8"/>
  <c r="P72" i="8"/>
  <c r="L72" i="8"/>
  <c r="K72" i="8"/>
  <c r="P68" i="8"/>
  <c r="K68" i="8"/>
  <c r="P67" i="8"/>
  <c r="K67" i="8"/>
  <c r="P66" i="8"/>
  <c r="K66" i="8"/>
  <c r="P65" i="8"/>
  <c r="K65" i="8"/>
  <c r="P64" i="8"/>
  <c r="K64" i="8"/>
  <c r="P63" i="8"/>
  <c r="K63" i="8"/>
  <c r="P62" i="8"/>
  <c r="K62" i="8"/>
  <c r="P60" i="8"/>
  <c r="L60" i="8"/>
  <c r="K60" i="8"/>
  <c r="P59" i="8"/>
  <c r="K59" i="8"/>
  <c r="P58" i="8"/>
  <c r="K58" i="8"/>
  <c r="P57" i="8"/>
  <c r="K57" i="8"/>
  <c r="P56" i="8"/>
  <c r="K56" i="8"/>
  <c r="P55" i="8"/>
  <c r="K55" i="8"/>
  <c r="P54" i="8"/>
  <c r="K54" i="8"/>
  <c r="P53" i="8"/>
  <c r="K53" i="8"/>
  <c r="P52" i="8"/>
  <c r="K52" i="8"/>
  <c r="P51" i="8"/>
  <c r="L51" i="8"/>
  <c r="K51" i="8"/>
  <c r="P50" i="8"/>
  <c r="K50" i="8"/>
  <c r="P49" i="8"/>
  <c r="K49" i="8"/>
  <c r="P48" i="8"/>
  <c r="K48" i="8"/>
  <c r="P47" i="8"/>
  <c r="K47" i="8"/>
  <c r="P46" i="8"/>
  <c r="K46" i="8"/>
  <c r="P45" i="8"/>
  <c r="K45" i="8"/>
  <c r="P44" i="8"/>
  <c r="K44" i="8"/>
  <c r="P43" i="8"/>
  <c r="K43" i="8"/>
  <c r="P42" i="8"/>
  <c r="L42" i="8"/>
  <c r="K42" i="8"/>
  <c r="K31" i="8"/>
  <c r="P34" i="8"/>
  <c r="K34" i="8"/>
  <c r="P33" i="8"/>
  <c r="K33" i="8"/>
  <c r="P32" i="8"/>
  <c r="K32" i="8"/>
  <c r="P31" i="8"/>
  <c r="P30" i="8"/>
  <c r="K30" i="8"/>
  <c r="P29" i="8"/>
  <c r="K29" i="8"/>
  <c r="P28" i="8"/>
  <c r="K28" i="8"/>
  <c r="P27" i="8"/>
  <c r="K27" i="8"/>
  <c r="P26" i="8"/>
  <c r="L26" i="8"/>
  <c r="K26" i="8"/>
  <c r="P20" i="8"/>
  <c r="K20" i="8"/>
  <c r="P24" i="8"/>
  <c r="K24" i="8"/>
  <c r="P25" i="8"/>
  <c r="K25" i="8"/>
  <c r="P23" i="8"/>
  <c r="K23" i="8"/>
  <c r="P22" i="8"/>
  <c r="K22" i="8"/>
  <c r="P21" i="8"/>
  <c r="K21" i="8"/>
  <c r="P19" i="8"/>
  <c r="K19" i="8"/>
  <c r="P18" i="8"/>
  <c r="K18" i="8"/>
  <c r="P14" i="8"/>
  <c r="L14" i="8"/>
  <c r="K14" i="8"/>
  <c r="P33" i="42"/>
  <c r="P29" i="42"/>
  <c r="L29" i="42"/>
  <c r="O7" i="42"/>
  <c r="P154" i="8"/>
  <c r="L143" i="8"/>
  <c r="L17" i="8"/>
  <c r="L78" i="8"/>
  <c r="L81" i="8"/>
  <c r="L150" i="8"/>
  <c r="P17" i="8"/>
  <c r="P78" i="8"/>
  <c r="P81" i="8"/>
  <c r="P143" i="8"/>
  <c r="P150" i="8"/>
  <c r="K81" i="8"/>
  <c r="K78" i="8"/>
  <c r="K17" i="8"/>
  <c r="K143" i="8"/>
  <c r="O7" i="8"/>
  <c r="C16" i="24"/>
  <c r="C17" i="24"/>
</calcChain>
</file>

<file path=xl/sharedStrings.xml><?xml version="1.0" encoding="utf-8"?>
<sst xmlns="http://schemas.openxmlformats.org/spreadsheetml/2006/main" count="390" uniqueCount="150">
  <si>
    <t>Mērv.</t>
  </si>
  <si>
    <t>Daudz.</t>
  </si>
  <si>
    <t>Materiāli bez PVN</t>
  </si>
  <si>
    <t>Mehānismi bez PVN</t>
  </si>
  <si>
    <t>Darbs bez soc.nod.</t>
  </si>
  <si>
    <t>Izcenojuma pamatojums</t>
  </si>
  <si>
    <t>KOPĀ:</t>
  </si>
  <si>
    <t>Tāmēja</t>
  </si>
  <si>
    <t>Darba nosaukums (apraksts)</t>
  </si>
  <si>
    <t>Nr. p. k.</t>
  </si>
  <si>
    <t>Vienības izmaksas</t>
  </si>
  <si>
    <t>darbietilp., c.st.</t>
  </si>
  <si>
    <t>Kopā uz visu apjomu</t>
  </si>
  <si>
    <t>Tiešās izmaksas kopā</t>
  </si>
  <si>
    <t>Pārbaudīja</t>
  </si>
  <si>
    <t>Pavisam kopā</t>
  </si>
  <si>
    <t>Objekta nosaukums</t>
  </si>
  <si>
    <t>Pavisam būvizmaksas</t>
  </si>
  <si>
    <t>LBS sertifikāta Nr. ______</t>
  </si>
  <si>
    <t>PVN 21%</t>
  </si>
  <si>
    <t>gab.</t>
  </si>
  <si>
    <t>m2</t>
  </si>
  <si>
    <t>kompl.</t>
  </si>
  <si>
    <t>m</t>
  </si>
  <si>
    <t>Lokālā tāme Nr.1-3</t>
  </si>
  <si>
    <t>Objekta izmaksas, EUR</t>
  </si>
  <si>
    <t>Tāmes izmaksa, EUR</t>
  </si>
  <si>
    <t>darba alga, EUR</t>
  </si>
  <si>
    <t>materiāli, EUR</t>
  </si>
  <si>
    <t>mehān., EUR</t>
  </si>
  <si>
    <t>Sociālais nodoklis 23,59%</t>
  </si>
  <si>
    <t>tarifa likme, EUR/st.</t>
  </si>
  <si>
    <t>materiālu cena, EUR</t>
  </si>
  <si>
    <t>kopā, EUR</t>
  </si>
  <si>
    <t>summa, EUR</t>
  </si>
  <si>
    <t>Tāme sastādīta 2017.gada __.__________</t>
  </si>
  <si>
    <t>Būvfirmas vadītājs___________________________</t>
  </si>
  <si>
    <t xml:space="preserve">___________, </t>
  </si>
  <si>
    <t>LBS sertifikāta Nr. ___________</t>
  </si>
  <si>
    <t>Tāme sastādīta 2017.gada ___.__________</t>
  </si>
  <si>
    <t>___________,</t>
  </si>
  <si>
    <t>LBS sertifikāta Nr. ____________</t>
  </si>
  <si>
    <t xml:space="preserve">Transporta izdevumi </t>
  </si>
  <si>
    <t>Tāme sastādīta 2017.gada cenās, pamatojoties uz AR daļas rasējumiem.</t>
  </si>
  <si>
    <r>
      <t>t.sk. darba aizsardzībai (</t>
    </r>
    <r>
      <rPr>
        <sz val="11"/>
        <color rgb="FFFF0000"/>
        <rFont val="Verdana"/>
      </rPr>
      <t>__%</t>
    </r>
    <r>
      <rPr>
        <sz val="11"/>
        <rFont val="Verdana"/>
      </rPr>
      <t xml:space="preserve"> no virsizdevumiem)</t>
    </r>
  </si>
  <si>
    <t>Pasūtījuma/ arhīva Nr.: 14/2016</t>
  </si>
  <si>
    <t>Būves adrese: Baznīcas ielā 30, Kuldīgā</t>
  </si>
  <si>
    <r>
      <t xml:space="preserve">Virsizdevumi (pieskaitāmās izmaksas) </t>
    </r>
    <r>
      <rPr>
        <sz val="11"/>
        <color rgb="FFFF0000"/>
        <rFont val="Verdana"/>
      </rPr>
      <t xml:space="preserve">__% </t>
    </r>
  </si>
  <si>
    <r>
      <t xml:space="preserve">Peļņa (plānotie uzkrājumi) </t>
    </r>
    <r>
      <rPr>
        <sz val="11"/>
        <color rgb="FFFF0000"/>
        <rFont val="Verdana"/>
      </rPr>
      <t>___%</t>
    </r>
  </si>
  <si>
    <t>Būves nosaukums: Daudzdzīvokļu dzīvojamās ēkas restaurācija, atjaunošana un pārbūve restaurācijas centra vajadzībām, 3.kārta</t>
  </si>
  <si>
    <t>Būvniecības koptāme Nr.3</t>
  </si>
  <si>
    <t>Lokālā tāme Nr.3-2</t>
  </si>
  <si>
    <t>Durvis un lūkas: izgatavošana. Uzstādīšana 2.kārtas būvdarbu laikā</t>
  </si>
  <si>
    <t>palīgmateriāli (šellaka, nerūsējošā tērauda stieple, naglas, skrūves, koka tapas u.c.)</t>
  </si>
  <si>
    <r>
      <t xml:space="preserve">Restaurācijas procesa dokumentēšana atbilstoši VKPAI prasībām (demontāžas un izjaukšanas dokumentācija, pieraksti par kokmateriālu sagatavošanu, darba apstākļu un darba gaitas apraksti, fotofiksācijas, anotācijas, restaurācijas pases) </t>
    </r>
    <r>
      <rPr>
        <b/>
        <sz val="10"/>
        <rFont val="Verdana"/>
      </rPr>
      <t>3</t>
    </r>
    <r>
      <rPr>
        <sz val="10"/>
        <rFont val="Verdana"/>
      </rPr>
      <t xml:space="preserve"> eksemplāros (VKPAI, arhitektam, Pasūtītājam), t.sk. digitāli pdf formātā.
</t>
    </r>
    <r>
      <rPr>
        <b/>
        <sz val="10"/>
        <color rgb="FFFF0000"/>
        <rFont val="Verdana"/>
      </rPr>
      <t>Dokumentācijai jābūt pieejamai autoruzraudzības laikā</t>
    </r>
  </si>
  <si>
    <t>Logi</t>
  </si>
  <si>
    <t>Slēģi</t>
  </si>
  <si>
    <t>palīgmateriāli (naglas, skrūves, koka tapas u.c.)</t>
  </si>
  <si>
    <t>Durvis</t>
  </si>
  <si>
    <t>palīgmateriāli (lineļļas ķite, naglas, koka tapas u.c.)</t>
  </si>
  <si>
    <t>PASĀKUMI ĒKAS GAISNECAURLAIDĪBAS NODROŠINĀŠANAI</t>
  </si>
  <si>
    <t>JAUNO LOGU, SLĒĢU UN DURVJU IZGATAVOŠANA UN UZSTĀDĪŠANA</t>
  </si>
  <si>
    <t>Restaurēto slēģu uzstādīšana logiem L-2, L-3, 
L-4, L-5</t>
  </si>
  <si>
    <t>gatavs iekšlogs (stiklots, krāsots) bez aprīkojuma</t>
  </si>
  <si>
    <r>
      <t xml:space="preserve">gatavs logu bloks </t>
    </r>
    <r>
      <rPr>
        <b/>
        <sz val="10"/>
        <rFont val="Verdana"/>
      </rPr>
      <t>L-8</t>
    </r>
    <r>
      <rPr>
        <sz val="10"/>
        <rFont val="Verdana"/>
      </rPr>
      <t>: 6-rūšu, 4-vērtņu groplogs; iebūvēts 3-vērtņu iekšlogs ar pārfalcēm, bez šķērša (stiklots, krāsots) ar aprīkojumu</t>
    </r>
  </si>
  <si>
    <r>
      <t xml:space="preserve">gatavs logu bloks </t>
    </r>
    <r>
      <rPr>
        <b/>
        <sz val="10"/>
        <rFont val="Verdana"/>
      </rPr>
      <t>L-9</t>
    </r>
    <r>
      <rPr>
        <sz val="10"/>
        <rFont val="Verdana"/>
      </rPr>
      <t>: 6-rūšu, 4-vērtņu groplogs; iebūvēts 3-vērtņu iekšlogs ar pārfalcēm, bez šķērša (stiklots, krāsots) ar aprīkojumu</t>
    </r>
  </si>
  <si>
    <r>
      <t xml:space="preserve">gatavs logu bloks </t>
    </r>
    <r>
      <rPr>
        <b/>
        <sz val="10"/>
        <rFont val="Verdana"/>
      </rPr>
      <t>L-15</t>
    </r>
    <r>
      <rPr>
        <sz val="10"/>
        <rFont val="Verdana"/>
      </rPr>
      <t>: 6-rūšu, 2-vērtņu groplogs; 6-rūšu, 2-vērtņu(ar pārfalcēm) iekšlogs (stiklots, krāsots) ar aprīkojumu</t>
    </r>
  </si>
  <si>
    <r>
      <t xml:space="preserve">gatavs logu bloks </t>
    </r>
    <r>
      <rPr>
        <b/>
        <sz val="10"/>
        <rFont val="Verdana"/>
      </rPr>
      <t>L-16</t>
    </r>
    <r>
      <rPr>
        <sz val="10"/>
        <rFont val="Verdana"/>
      </rPr>
      <t>: 6-rūšu, 2-vērtņu groplogs; 6-rūšu, 2-vērtņu(ar pārfalcēm) iekšlogs (stiklots, krāsots) ar aprīkojumu</t>
    </r>
  </si>
  <si>
    <r>
      <t xml:space="preserve">gatavs logu bloks </t>
    </r>
    <r>
      <rPr>
        <b/>
        <sz val="10"/>
        <rFont val="Verdana"/>
      </rPr>
      <t>L-20</t>
    </r>
    <r>
      <rPr>
        <sz val="10"/>
        <rFont val="Verdana"/>
      </rPr>
      <t>: 6-rūšu, 2-vērtņu groplogs; 6-rūšu, 2-vērtņu(ar pārfalcēm) iekšlogs (stiklots, krāsots) ar aprīkojumu</t>
    </r>
  </si>
  <si>
    <r>
      <t xml:space="preserve">gatavs logu bloks </t>
    </r>
    <r>
      <rPr>
        <b/>
        <sz val="10"/>
        <rFont val="Verdana"/>
      </rPr>
      <t>L-21</t>
    </r>
    <r>
      <rPr>
        <sz val="10"/>
        <rFont val="Verdana"/>
      </rPr>
      <t>: 6-rūšu, 2-vērtņu groplogs; 6-rūšu, 2-vērtņu(ar pārfalcēm) iekšlogs (stiklots, krāsots) ar aprīkojumu</t>
    </r>
  </si>
  <si>
    <r>
      <t xml:space="preserve">gatavi logu bloki </t>
    </r>
    <r>
      <rPr>
        <b/>
        <sz val="10"/>
        <rFont val="Verdana"/>
      </rPr>
      <t>L-24</t>
    </r>
    <r>
      <rPr>
        <sz val="10"/>
        <rFont val="Verdana"/>
      </rPr>
      <t>: 6-rūšu, 2-vērtņu groplogs; 6-rūšu, 2-vērtņu(ar pārfalcēm) iekšlogs (stiklots, krāsots) ar aprīkojumu</t>
    </r>
  </si>
  <si>
    <r>
      <t xml:space="preserve">logu bloka </t>
    </r>
    <r>
      <rPr>
        <b/>
        <sz val="10"/>
        <rFont val="Verdana"/>
      </rPr>
      <t xml:space="preserve">L-14 </t>
    </r>
    <r>
      <rPr>
        <sz val="10"/>
        <rFont val="Verdana"/>
      </rPr>
      <t>vērtnes: ārējā groploga 3-rūšu vērtne; 1 rūts iekšloga vērtne ar pārfalci, (stiklotas, krāsotas) ar aprīkojumu</t>
    </r>
  </si>
  <si>
    <r>
      <t xml:space="preserve">logu bloka </t>
    </r>
    <r>
      <rPr>
        <b/>
        <sz val="10"/>
        <rFont val="Verdana"/>
      </rPr>
      <t xml:space="preserve">L-19 </t>
    </r>
    <r>
      <rPr>
        <sz val="10"/>
        <rFont val="Verdana"/>
      </rPr>
      <t>vērtnes: ārējā groploga 3-rūšu vērtne; 1 rūts iekšloga vērtne ar pārfalci, (stiklotas, krāsotas) ar aprīkojumu</t>
    </r>
  </si>
  <si>
    <r>
      <t xml:space="preserve">logu bloka </t>
    </r>
    <r>
      <rPr>
        <b/>
        <sz val="10"/>
        <rFont val="Verdana"/>
      </rPr>
      <t xml:space="preserve">L-22 </t>
    </r>
    <r>
      <rPr>
        <sz val="10"/>
        <rFont val="Verdana"/>
      </rPr>
      <t>vērtnes: ārējā groploga 3-rūšu vērtne; 1 rūts iekšloga vērtne ar pārfalci, (stiklotas, krāsotas) ar aprīkojumu</t>
    </r>
  </si>
  <si>
    <r>
      <t xml:space="preserve">logu bloka </t>
    </r>
    <r>
      <rPr>
        <b/>
        <sz val="10"/>
        <rFont val="Verdana"/>
      </rPr>
      <t xml:space="preserve">L-18 </t>
    </r>
    <r>
      <rPr>
        <sz val="10"/>
        <rFont val="Verdana"/>
      </rPr>
      <t>vērtne: groploga 3-rūšu vērtne (stiklota, krāsota) ar aprīkojumu</t>
    </r>
  </si>
  <si>
    <r>
      <t xml:space="preserve">logu bloka </t>
    </r>
    <r>
      <rPr>
        <b/>
        <sz val="10"/>
        <rFont val="Verdana"/>
      </rPr>
      <t xml:space="preserve">L-23 </t>
    </r>
    <r>
      <rPr>
        <sz val="10"/>
        <rFont val="Verdana"/>
      </rPr>
      <t>vērtne: groploga 3-rūšu vērtne (stiklota, krāsota) ar aprīkojumu</t>
    </r>
  </si>
  <si>
    <r>
      <t xml:space="preserve">Koka konstrukcijas vēdināšanas restu </t>
    </r>
    <r>
      <rPr>
        <b/>
        <sz val="10"/>
        <rFont val="Verdana"/>
      </rPr>
      <t xml:space="preserve">L-13 </t>
    </r>
    <r>
      <rPr>
        <sz val="10"/>
        <rFont val="Verdana"/>
      </rPr>
      <t>uzstādīšana ķieģeļu mūra sienās</t>
    </r>
  </si>
  <si>
    <r>
      <t xml:space="preserve">vēdināšanas restes </t>
    </r>
    <r>
      <rPr>
        <b/>
        <sz val="10"/>
        <rFont val="Verdana"/>
      </rPr>
      <t>L-13</t>
    </r>
    <r>
      <rPr>
        <sz val="10"/>
        <rFont val="Verdana"/>
      </rPr>
      <t xml:space="preserve"> (krāsotas)</t>
    </r>
  </si>
  <si>
    <r>
      <t xml:space="preserve">logu bloka </t>
    </r>
    <r>
      <rPr>
        <b/>
        <sz val="10"/>
        <rFont val="Verdana"/>
      </rPr>
      <t xml:space="preserve">L-1 </t>
    </r>
    <r>
      <rPr>
        <sz val="10"/>
        <rFont val="Verdana"/>
      </rPr>
      <t>slēģi (krāsoti) ar aprīkojumu: kāšu virām, fiksatoriem, slēģu atslēgu</t>
    </r>
  </si>
  <si>
    <t>Logi, slēģi un durvis: restaurācija un izgatavošana. Stiklotas starpsienas. Uzstādīšana 1.kārtas būvdarbu laikā</t>
  </si>
  <si>
    <t>STIKLOTU STARPSIENU IZGATAVOŠANA UN UZSTĀDĪŠANA</t>
  </si>
  <si>
    <r>
      <t xml:space="preserve">Logu bloku </t>
    </r>
    <r>
      <rPr>
        <b/>
        <sz val="10"/>
        <rFont val="Verdana"/>
      </rPr>
      <t>L-18, L-23</t>
    </r>
    <r>
      <rPr>
        <sz val="10"/>
        <rFont val="Verdana"/>
      </rPr>
      <t xml:space="preserve"> </t>
    </r>
    <r>
      <rPr>
        <sz val="10"/>
        <rFont val="Verdana"/>
      </rPr>
      <t>(no jauna izgatavotas vērtnes esošās aplodās) uzstādīšana ķieģeļu mūra sienās, t.sk. logu aprīkojuma uzstādīšana</t>
    </r>
  </si>
  <si>
    <r>
      <t xml:space="preserve">Logu bloku </t>
    </r>
    <r>
      <rPr>
        <b/>
        <sz val="10"/>
        <rFont val="Verdana"/>
      </rPr>
      <t>L-14, L-19, L-22</t>
    </r>
    <r>
      <rPr>
        <sz val="10"/>
        <rFont val="Verdana"/>
      </rPr>
      <t xml:space="preserve"> ar dubultām vērtnēm (no jauna izgatavotas vērtnes esošās aplodās) uzstādīšana ķieģeļu mūra sienās, t.sk. logu aprīkojuma uzstādīšana</t>
    </r>
  </si>
  <si>
    <r>
      <t xml:space="preserve">No jauna izgatavoto logu bloku </t>
    </r>
    <r>
      <rPr>
        <b/>
        <sz val="10"/>
        <rFont val="Verdana"/>
      </rPr>
      <t xml:space="preserve">L-24  </t>
    </r>
    <r>
      <rPr>
        <sz val="10"/>
        <rFont val="Verdana"/>
      </rPr>
      <t>ar dubultām vērtnēm uzstādīšana koka karkasa sienās, t.sk. logu aprīkojuma uzstādīšana</t>
    </r>
  </si>
  <si>
    <r>
      <t xml:space="preserve">No jauna izgatavoto logu bloku </t>
    </r>
    <r>
      <rPr>
        <b/>
        <sz val="10"/>
        <rFont val="Verdana"/>
      </rPr>
      <t xml:space="preserve">L-8, L-9, L-15, L-16, L-20, L-21  </t>
    </r>
    <r>
      <rPr>
        <sz val="10"/>
        <rFont val="Verdana"/>
      </rPr>
      <t>ar dubultām vērtnēm uzstādīšana ķieģeļu mūra sienās, t.sk. logu aprīkojuma uzstādīšana</t>
    </r>
  </si>
  <si>
    <r>
      <t xml:space="preserve">No jauna izgatavoto ārdurvju bloku ar laukumu līdz 3m2 </t>
    </r>
    <r>
      <rPr>
        <b/>
        <sz val="10"/>
        <rFont val="Verdana"/>
      </rPr>
      <t xml:space="preserve">D-2, D-3, D-4, D-5 </t>
    </r>
    <r>
      <rPr>
        <sz val="10"/>
        <rFont val="Verdana"/>
      </rPr>
      <t>uzstādīšana ķieģeļu mūra sienās, t.sk. durvju aprīkojuma uzstādīšana</t>
    </r>
  </si>
  <si>
    <r>
      <t xml:space="preserve">gatavs durvju bloks ar virsgaismu (krāsots, virsgaisma stiklota) </t>
    </r>
    <r>
      <rPr>
        <b/>
        <sz val="10"/>
        <rFont val="Verdana"/>
      </rPr>
      <t>D-2</t>
    </r>
    <r>
      <rPr>
        <sz val="10"/>
        <rFont val="Verdana"/>
      </rPr>
      <t>: vienviru vērtne no koka dēļiem ar šķērsdzītņiem, apšūta ar gropētiem dēļiem; virsgaisma  ar iekšlogu; 
ar aprīkojumu: lentveida kāšu virām (restaurētas, no atgūtajiem materiāliem), cilpveida rokturi (sk. lapā AR-27), rullīša mehānismu un slēdzeni</t>
    </r>
  </si>
  <si>
    <r>
      <t xml:space="preserve">gatavs durvju bloks ar virsgaismu (krāsots, virsgaisma stiklota) </t>
    </r>
    <r>
      <rPr>
        <b/>
        <sz val="10"/>
        <rFont val="Verdana"/>
      </rPr>
      <t>D-3</t>
    </r>
    <r>
      <rPr>
        <sz val="10"/>
        <rFont val="Verdana"/>
      </rPr>
      <t>: vienviru vērtne no koka dēļiem ar šķērsdzītņiem, apšūta ar gropētiem dēļiem; virsgaisma  ar iekšlogu; 
ar aprīkojumu: lentveida kāšu virām (restaurētas, no atgūtajiem materiāliem), cilpveida rokturi (sk. lapā AR-27), rullīša mehānismu un slēdzeni</t>
    </r>
  </si>
  <si>
    <r>
      <t xml:space="preserve">gatavs durvju bloks ar virsgaismu (krāsots, virsgaisma stiklota) </t>
    </r>
    <r>
      <rPr>
        <b/>
        <sz val="10"/>
        <rFont val="Verdana"/>
      </rPr>
      <t>D-4</t>
    </r>
    <r>
      <rPr>
        <sz val="10"/>
        <rFont val="Verdana"/>
      </rPr>
      <t>: vienviru vērtne no koka dēļiem ar šķērsdzītņiem, apšūta ar gropētiem dēļiem; virsgaisma  ar iekšlogu; 
ar aprīkojumu: lentveida kāšu virām (restaurētas, no atgūtajiem materiāliem), cilpveida rokturi (sk. lapā AR-27), rullīša mehānismu un slēdzeni</t>
    </r>
  </si>
  <si>
    <r>
      <t xml:space="preserve">gatavs durvju bloks (krāsots) </t>
    </r>
    <r>
      <rPr>
        <b/>
        <sz val="10"/>
        <rFont val="Verdana"/>
      </rPr>
      <t>D-4</t>
    </r>
    <r>
      <rPr>
        <sz val="10"/>
        <rFont val="Verdana"/>
      </rPr>
      <t>: vienviru vērtne no koka dēļiem ar šķērsdzītņiem, apšūta ar gropētiem dēļiem;
ar aprīkojumu: lentveida kāšu virām (restaurētas, no atgūtajiem materiāliem), cilpveida rokturi (sk. lapā AR-27), rullīša mehānismu un slēdzeni
komplektā āra durvju apmale 94x20mm</t>
    </r>
  </si>
  <si>
    <r>
      <t xml:space="preserve">gatavs durvju bloks (krāsots) </t>
    </r>
    <r>
      <rPr>
        <b/>
        <sz val="10"/>
        <rFont val="Verdana"/>
      </rPr>
      <t>D-7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Komplektā durvju apmales 94x20mm no vienas puses</t>
    </r>
  </si>
  <si>
    <r>
      <t xml:space="preserve">gatavs durvju bloks (krāsots) </t>
    </r>
    <r>
      <rPr>
        <b/>
        <sz val="10"/>
        <rFont val="Verdana"/>
      </rPr>
      <t>D-6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Vienām no durvīm WC  furnitūra.
Komplektā durvju apmales 94x20mm no vienas puses</t>
    </r>
  </si>
  <si>
    <r>
      <t xml:space="preserve">gatavs durvju bloks (krāsots) </t>
    </r>
    <r>
      <rPr>
        <b/>
        <sz val="10"/>
        <rFont val="Verdana"/>
      </rPr>
      <t>D-8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Komplektā durvju apmales 94x20mm no abām pusēm</t>
    </r>
  </si>
  <si>
    <r>
      <t xml:space="preserve">No jauna izgatavoto iekšdurvju bloku ar laukumu līdz 3m2 </t>
    </r>
    <r>
      <rPr>
        <b/>
        <sz val="10"/>
        <rFont val="Verdana"/>
      </rPr>
      <t xml:space="preserve">D-6, D-7, D-8, D-9, D-10 </t>
    </r>
    <r>
      <rPr>
        <sz val="10"/>
        <rFont val="Verdana"/>
      </rPr>
      <t>uzstādīšana ķieģeļu mūra sienās un starpsienās, t.sk. durvju aprīkojuma uzstādīšana</t>
    </r>
  </si>
  <si>
    <r>
      <t xml:space="preserve">gatavs durvju bloks (krāsots) </t>
    </r>
    <r>
      <rPr>
        <b/>
        <sz val="10"/>
        <rFont val="Verdana"/>
      </rPr>
      <t>D-9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Komplektā durvju apmales 94x20mm no abām pusēm</t>
    </r>
  </si>
  <si>
    <r>
      <t xml:space="preserve">gatavs durvju bloks (krāsots) </t>
    </r>
    <r>
      <rPr>
        <b/>
        <sz val="10"/>
        <rFont val="Verdana"/>
      </rPr>
      <t>D-10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Vienām no durvīm WC  furnitūra.
Komplektā durvju apmales 94x20mm: vienām durvīm no vienas puses, otrām- no abām pusēm</t>
    </r>
  </si>
  <si>
    <r>
      <t xml:space="preserve">gatavs durvju bloks (krāsots) </t>
    </r>
    <r>
      <rPr>
        <b/>
        <sz val="10"/>
        <rFont val="Verdana"/>
      </rPr>
      <t>D-6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Komplektā durvju apmales 94x20mm no abām pusēm</t>
    </r>
  </si>
  <si>
    <r>
      <t xml:space="preserve">No jauna izgatavoto iekšdurvju bloku ar laukumu līdz 3m2 </t>
    </r>
    <r>
      <rPr>
        <b/>
        <sz val="10"/>
        <rFont val="Verdana"/>
      </rPr>
      <t xml:space="preserve">D-6, D-9 </t>
    </r>
    <r>
      <rPr>
        <sz val="10"/>
        <rFont val="Verdana"/>
      </rPr>
      <t>uzstādīšana koka karkasa starpsienās, t.sk. durvju aprīkojuma uzstādīšana</t>
    </r>
  </si>
  <si>
    <r>
      <t xml:space="preserve">No jauna izgatavoto iekšdurvju bloku ar laukumu virs 3m2 </t>
    </r>
    <r>
      <rPr>
        <b/>
        <sz val="10"/>
        <rFont val="Verdana"/>
      </rPr>
      <t xml:space="preserve">D-11 </t>
    </r>
    <r>
      <rPr>
        <sz val="10"/>
        <rFont val="Verdana"/>
      </rPr>
      <t>uzstādīšana, t.sk. durvju aprīkojuma uzstādīšana</t>
    </r>
  </si>
  <si>
    <r>
      <t xml:space="preserve">stiklota un krāsota koka starpsiena </t>
    </r>
    <r>
      <rPr>
        <b/>
        <sz val="10"/>
        <rFont val="Verdana"/>
      </rPr>
      <t>D-12*</t>
    </r>
    <r>
      <rPr>
        <sz val="10"/>
        <rFont val="Verdana"/>
      </rPr>
      <t>: koka pildiņu durvis ar 1 vērtni un stiklojumu (rūdīts stikls, 4mm);
koka pildiņu panelis ar stiklojumu (rūdīts stikls, 4mm);
ar aprīkojumu durvju vērtnei: stobrvirām ar virpotiem galiem, rokturi ar nosegplāksnēm pēc 19.gs. parauga slēdzeni, mūsdienu slēdzenes mehānismu;
ar aprīkojumu panelim: iekalti aizgriežņi paneļa stiprināšanai</t>
    </r>
  </si>
  <si>
    <r>
      <t xml:space="preserve">Stiklotas koka starpsienas </t>
    </r>
    <r>
      <rPr>
        <b/>
        <sz val="10"/>
        <rFont val="Verdana"/>
      </rPr>
      <t xml:space="preserve">D-12 </t>
    </r>
    <r>
      <rPr>
        <sz val="10"/>
        <rFont val="Verdana"/>
      </rPr>
      <t>uzstādīšana, t.sk. aprīkojuma uzstādīšana</t>
    </r>
  </si>
  <si>
    <r>
      <t xml:space="preserve">Stiklotas koka starpsienas ar veramām durvīm </t>
    </r>
    <r>
      <rPr>
        <b/>
        <sz val="10"/>
        <rFont val="Verdana"/>
      </rPr>
      <t xml:space="preserve">D-12* </t>
    </r>
    <r>
      <rPr>
        <sz val="10"/>
        <rFont val="Verdana"/>
      </rPr>
      <t>uzstādīšana, t.sk. aprīkojuma uzstādīšana</t>
    </r>
  </si>
  <si>
    <r>
      <t xml:space="preserve">stiklota un krāsota koka starpsiena </t>
    </r>
    <r>
      <rPr>
        <b/>
        <sz val="10"/>
        <rFont val="Verdana"/>
      </rPr>
      <t>D-12</t>
    </r>
    <r>
      <rPr>
        <sz val="10"/>
        <rFont val="Verdana"/>
      </rPr>
      <t>: 
koka pildiņu paneļi ar stiklojumu (rūdīts stikls, 4mm);
ar aprīkojumu: iekalti aizgriežņi paneļu stiprināšanai</t>
    </r>
  </si>
  <si>
    <t>hermētiķis Perma Chink (vai līdzvērtīgs)</t>
  </si>
  <si>
    <t>Hermētiķa iestrāde pa logu un ārdurvju ailu perimetru (pirms apmešanas)</t>
  </si>
  <si>
    <t>JAUNO DURVJU UN LŪKU IZGATAVOŠANA UN UZSTĀDĪŠANA</t>
  </si>
  <si>
    <r>
      <t xml:space="preserve">No jauna izgatavoto iekšdurvju bloku ar laukumu līdz 3m2 </t>
    </r>
    <r>
      <rPr>
        <b/>
        <sz val="10"/>
        <rFont val="Verdana"/>
      </rPr>
      <t xml:space="preserve">D-13, D-14, D-15 </t>
    </r>
    <r>
      <rPr>
        <sz val="10"/>
        <rFont val="Verdana"/>
      </rPr>
      <t>uzstādīšana koka karkasa starpsienās, t.sk. durvju aprīkojuma uzstādīšana</t>
    </r>
  </si>
  <si>
    <r>
      <t xml:space="preserve">gatavs durvju bloks (krāsots) </t>
    </r>
    <r>
      <rPr>
        <b/>
        <sz val="10"/>
        <rFont val="Verdana"/>
      </rPr>
      <t>D-13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Komplektā durvju apmales 94x20mm no abām pusēm</t>
    </r>
  </si>
  <si>
    <r>
      <t xml:space="preserve">gatavs durvju bloks (krāsots) </t>
    </r>
    <r>
      <rPr>
        <b/>
        <sz val="10"/>
        <rFont val="Verdana"/>
      </rPr>
      <t>D-14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Komplektā durvju apmales 94x20mm no abām pusēm</t>
    </r>
  </si>
  <si>
    <r>
      <t xml:space="preserve">gatavs durvju bloks (krāsots) </t>
    </r>
    <r>
      <rPr>
        <b/>
        <sz val="10"/>
        <rFont val="Verdana"/>
      </rPr>
      <t>D-15</t>
    </r>
    <r>
      <rPr>
        <sz val="10"/>
        <rFont val="Verdana"/>
      </rPr>
      <t>: koka pildiņu durvis ar 1 vērtni; 
ar aprīkojumu: virām ar virpotiem galiem, durvju rokturi ar nosegplāksnēm pēc 19.gs. parauga, mūsdienu slēdzenes mehānismu. 
Komplektā durvju apmales 94x20mm no abām pusēm</t>
    </r>
  </si>
  <si>
    <t>Lūkas</t>
  </si>
  <si>
    <r>
      <t>No jauna izgatavotu lūku</t>
    </r>
    <r>
      <rPr>
        <b/>
        <sz val="10"/>
        <rFont val="Verdana"/>
      </rPr>
      <t xml:space="preserve"> D-16 </t>
    </r>
    <r>
      <rPr>
        <sz val="10"/>
        <rFont val="Verdana"/>
      </rPr>
      <t>uzstādīšana koka karkasa starpsienās</t>
    </r>
  </si>
  <si>
    <r>
      <t xml:space="preserve">gatava lūka (krāsota) </t>
    </r>
    <r>
      <rPr>
        <b/>
        <sz val="10"/>
        <rFont val="Verdana"/>
      </rPr>
      <t>D-16</t>
    </r>
    <r>
      <rPr>
        <sz val="10"/>
        <rFont val="Verdana"/>
      </rPr>
      <t xml:space="preserve">: koka rāmju- pildiņu lūka ar siltinājumu; 
ar aprīkojumu: iekaltiem aizgriežņiem. </t>
    </r>
  </si>
  <si>
    <r>
      <t xml:space="preserve">Esošo koka logu demontāža
</t>
    </r>
    <r>
      <rPr>
        <b/>
        <sz val="10"/>
        <color rgb="FFFF0000"/>
        <rFont val="Verdana"/>
      </rPr>
      <t>Demontāža veicama, nepasliktinot esošo logu stāvokli</t>
    </r>
  </si>
  <si>
    <t>RESTAURĒTO LOGU UN SLĒĢU UZSTĀDĪŠANA</t>
  </si>
  <si>
    <t>LOGU UN SLĒĢU RESTAURĀCIJA</t>
  </si>
  <si>
    <r>
      <t xml:space="preserve">Restaurēto logu bloku </t>
    </r>
    <r>
      <rPr>
        <b/>
        <sz val="10"/>
        <rFont val="Verdana"/>
      </rPr>
      <t>L-2, L-3, L-4, L-5, 
L-6, L-7, L-10, L-11, L-12, L-17</t>
    </r>
    <r>
      <rPr>
        <sz val="10"/>
        <rFont val="Verdana"/>
      </rPr>
      <t xml:space="preserve"> ar dubultām vērtnēm uzstādīšana ķieģeļu mūra sienās</t>
    </r>
  </si>
  <si>
    <r>
      <t xml:space="preserve">logu bloka </t>
    </r>
    <r>
      <rPr>
        <b/>
        <sz val="10"/>
        <rFont val="Verdana"/>
      </rPr>
      <t xml:space="preserve">L-10 </t>
    </r>
    <r>
      <rPr>
        <sz val="10"/>
        <rFont val="Verdana"/>
      </rPr>
      <t>slēģi (krāsoti) ar aprīkojumu: kāšu virām, fiksatoriem, slēģu atslēgu</t>
    </r>
  </si>
  <si>
    <r>
      <t xml:space="preserve">logu bloka </t>
    </r>
    <r>
      <rPr>
        <b/>
        <sz val="10"/>
        <rFont val="Verdana"/>
      </rPr>
      <t>L-11</t>
    </r>
    <r>
      <rPr>
        <sz val="10"/>
        <rFont val="Verdana"/>
      </rPr>
      <t>slēģi (krāsoti) ar aprīkojumu: kāšu virām, fiksatoriem, slēģu atslēgu</t>
    </r>
  </si>
  <si>
    <t>No jauna izgatavoto slēģu uzstādīšana logiem 
L-1, L-10 un L-11</t>
  </si>
  <si>
    <r>
      <t xml:space="preserve">gatavs durvju bloks (krāsots, stiklots) </t>
    </r>
    <r>
      <rPr>
        <b/>
        <sz val="10"/>
        <rFont val="Verdana"/>
      </rPr>
      <t>D-11</t>
    </r>
    <r>
      <rPr>
        <sz val="10"/>
        <rFont val="Verdana"/>
      </rPr>
      <t>: salokāmas koka pildiņu durvis ar 2 vērtnēm, ar stiklojumu (rūdīts stikls, 4mm);
ar aprīkojumu: stobrvirām ar virpotiem galiem, 4gab. uz katru vērtni; rokturi un slēdzeni (</t>
    </r>
    <r>
      <rPr>
        <sz val="10"/>
        <color rgb="FFFF0000"/>
        <rFont val="Verdana"/>
      </rPr>
      <t>rokturi un slēdzeni precizēt autoruzraudzības kārtībā</t>
    </r>
    <r>
      <rPr>
        <sz val="10"/>
        <rFont val="Verdana"/>
      </rPr>
      <t>)</t>
    </r>
  </si>
  <si>
    <r>
      <t xml:space="preserve">gatavs logu bloka </t>
    </r>
    <r>
      <rPr>
        <b/>
        <sz val="10"/>
        <rFont val="Verdana"/>
      </rPr>
      <t xml:space="preserve">L-5 </t>
    </r>
    <r>
      <rPr>
        <sz val="10"/>
        <rFont val="Verdana"/>
      </rPr>
      <t>iekšlogs: 3-vērtņu iekšlogs bez pārfalcēm, bez šķērša (stiklots, krāsots) ar aprīkojumu</t>
    </r>
  </si>
  <si>
    <t>Blīvgumijas iestrāde pa iekšlogu perimetru, ar iefrēzēšanu (izņemot logus L-1, L-12, L-13, L-14, L-17, L-18, L-19, L-22, L-23)</t>
  </si>
  <si>
    <t>Hermētiķa iestrāde pa durvju D-15 ailes perimetru (pirms apdares)</t>
  </si>
  <si>
    <t>Blīvgumijas iestrāde ārlogu un iekšlogu vērtņu vertikālajās sadurvietās (izņemot logus L-1, L-13, L-18, L-23) un ārdurvju vērtņu un aplodas sadurvietās</t>
  </si>
  <si>
    <t>Blīvgumijas iestrāde lūkām pa rāmja un līstes perimetru (2 kārtas) un durvīm D-15 vērtnes un aplodas sadurvietā</t>
  </si>
  <si>
    <t>P-profila blīvgumija 9x5,5mm (Scley, vai līdzvērtīgs)</t>
  </si>
  <si>
    <t>palīgmateriāli (ģipsis, linu pakulu grīstes, naglas u.c.)</t>
  </si>
  <si>
    <t xml:space="preserve">palīgmateriāli </t>
  </si>
  <si>
    <r>
      <t>Esošo koka logu</t>
    </r>
    <r>
      <rPr>
        <b/>
        <sz val="10"/>
        <rFont val="Verdana"/>
      </rPr>
      <t xml:space="preserve"> L-10, L-11</t>
    </r>
    <r>
      <rPr>
        <sz val="10"/>
        <rFont val="Verdana"/>
      </rPr>
      <t xml:space="preserve"> (6-rūšu, 4-vērtņu groplogs; iebūvēts 3-vērtņu iekšlogs bez pārfalcēm, bez šķērša; stikls 1 kārtā) restaurācija, t.sk.
- loga izjaukšana (izstiklošana, aprīkojuma noņemšana, rāmju izjaukšana (ja nepieciešams));
- krāsas notīrīšana, nomazgāšana;
- koka detaļu protezēšana (ja nepieciešams);
- lielāko spraugu aizpildīšana ar ķiti;
- rāmju salikšana (ja rāmis izjaukts);
- koka detaļu gruntēšana, t.sk. šuves un spraugas;
- metāla detaļu attīrīšana un krāsošana ar pretkorozijas gruntīm un krāsām;
- sabojāto metāla detaļu remonts vai nomaiņa ar kopiju;
- demontētā aprīkojuma atpakaļmontāža;
- logu stiklošana ar ķitēšanu;
- koka virsmu krāsošana, t.sk. kontrolkrāsojums. (izmantojamie materiāli: kokamteriāli, galdnieka līme, stikli 1.5-2mm, lineļļas un terpentīna maisījums, lineļļas ķite, lineļļas krāsa, koka darva, oranžais svina mīnijs, metāla krāsa u.c.)</t>
    </r>
  </si>
  <si>
    <r>
      <t>Esoša koka loga</t>
    </r>
    <r>
      <rPr>
        <b/>
        <sz val="10"/>
        <rFont val="Verdana"/>
      </rPr>
      <t xml:space="preserve"> L-5</t>
    </r>
    <r>
      <rPr>
        <sz val="10"/>
        <rFont val="Verdana"/>
      </rPr>
      <t xml:space="preserve"> (6-rūšu, 4-vērtņu groplogs;  stikls 1 kārtā, </t>
    </r>
    <r>
      <rPr>
        <b/>
        <sz val="10"/>
        <color rgb="FFFF0000"/>
        <rFont val="Verdana"/>
      </rPr>
      <t>bez iekšloga</t>
    </r>
    <r>
      <rPr>
        <sz val="10"/>
        <rFont val="Verdana"/>
      </rPr>
      <t>) restaurācija, t.sk.
- loga izjaukšana (izstiklošana, aprīkojuma noņemšana, rāmju izjaukšana (ja nepieciešams));
- krāsas notīrīšana, nomazgāšana;
- koka detaļu protezēšana (ja nepieciešams);
- lielāko spraugu aizpildīšana ar ķiti;
- rāmju salikšana (ja rāmis izjaukts);
- koka detaļu gruntēšana, t.sk. šuves un spraugas;
- metāla detaļu attīrīšana un krāsošana ar pretkorozijas gruntīm un krāsām;
- sabojāto metāla detaļu remonts vai nomaiņa ar kopiju;
- demontētā aprīkojuma atpakaļmontāža;
- logu stiklošana ar ķitēšanu;
- koka virsmu krāsošana, t.sk. kontrolkrāsojums. (izmantojamie materiāli: kokamteriāli, galdnieka līme, stikli 1.5-2mm, lineļļas un terpentīna maisījums, lineļļas ķite, lineļļas krāsa, koka darva, oranžais svina mīnijs, metāla krāsa u.c.)</t>
    </r>
  </si>
  <si>
    <r>
      <t>Esošo koka logu</t>
    </r>
    <r>
      <rPr>
        <b/>
        <sz val="10"/>
        <rFont val="Verdana"/>
      </rPr>
      <t xml:space="preserve"> L-2, L-3, L-4</t>
    </r>
    <r>
      <rPr>
        <sz val="10"/>
        <rFont val="Verdana"/>
      </rPr>
      <t xml:space="preserve"> (6-rūšu, 4-vērtņu groplogs; ieliekams 6-rūšu iekšlogs; stikls 1 kārtā) restaurācija, t.sk.
- loga izjaukšana (izstiklošana, aprīkojuma noņemšana, rāmju izjaukšana (ja nepieciešams));
- krāsas notīrīšana, nomazgāšana;
- koka detaļu protezēšana (ja nepieciešams);
- lielāko spraugu aizpildīšana ar ķiti;
- rāmju salikšana (ja rāmis izjaukts);
- koka detaļu gruntēšana, t.sk. šuves un spraugas;
- metāla detaļu attīrīšana un krāsošana ar pretkorozijas gruntīm un krāsām;
- sabojāto metāla detaļu remonts vai nomaiņa ar kopiju;
- demontētā aprīkojuma atpakaļmontāža;
- logu stiklošana ar ķitēšanu;
- koka virsmu krāsošana, t.sk. kontrolkrāsojums. (izmantojamie materiāli: kokamteriāli, galdnieka līme, stikli 1.5-2mm, lineļļas un terpentīna maisījums, lineļļas ķite, lineļļas krāsa, koka darva, oranžais svina mīnijs, metāla krāsa u.c.)</t>
    </r>
  </si>
  <si>
    <r>
      <t>Esošo koka logu</t>
    </r>
    <r>
      <rPr>
        <b/>
        <sz val="10"/>
        <rFont val="Verdana"/>
      </rPr>
      <t xml:space="preserve"> L-6, L-7 </t>
    </r>
    <r>
      <rPr>
        <sz val="10"/>
        <rFont val="Verdana"/>
      </rPr>
      <t>(6-rūšu, 4-vērtņu groplogs; verams iekšlogs; iekšējās un ārējās vērtnes ar pārfalci; stikls 1 kārtā) restaurācija, t.sk.
- loga izjaukšana (izstiklošana, aprīkojuma noņemšana, rāmju izjaukšana (ja nepieciešams));
- krāsas notīrīšana, nomazgāšana;
- koka detaļu protezēšana (ja nepieciešams);
- lielāko spraugu aizpildīšana ar ķiti;
- rāmju salikšana (ja rāmis izjaukts);
- koka detaļu gruntēšana, t.sk. šuves un spraugas;
- metāla detaļu attīrīšana un krāsošana ar pretkorozijas gruntīm un krāsām;
- sabojāto metāla detaļu remonts vai nomaiņa ar kopiju;
- demontētā aprīkojuma atpakaļmontāža;
- logu stiklošana ar ķitēšanu;
- koka virsmu krāsošana, t.sk. kontrolkrāsojums. (izmantojamie materiāli: kokamteriāli, galdnieka līme, stikli 1.5-2mm, lineļļas un terpentīna maisījums, lineļļas ķite, lineļļas krāsa, koka darva, oranžais svina mīnijs, metāla krāsa u.c.)</t>
    </r>
  </si>
  <si>
    <r>
      <t>Esošā koka loga</t>
    </r>
    <r>
      <rPr>
        <b/>
        <sz val="10"/>
        <rFont val="Verdana"/>
      </rPr>
      <t xml:space="preserve"> L-12</t>
    </r>
    <r>
      <rPr>
        <sz val="10"/>
        <rFont val="Verdana"/>
      </rPr>
      <t xml:space="preserve"> (3-rūšu, 2-vērtņu groplogs; 3-rūšu, 2-vērtņu iekšlogs; vērtnes ar pārfalcēm; stikls 1 kārtā) restaurācija, t.sk.
- loga izjaukšana (izstiklošana, aprīkojuma noņemšana, rāmju izjaukšana (ja nepieciešams));
- krāsas notīrīšana, nomazgāšana;
- koka detaļu protezēšana (ja nepieciešams);
- lielāko spraugu aizpildīšana ar ķiti;
- rāmju salikšana (ja rāmis izjaukts);
- koka detaļu gruntēšana, t.sk. šuves un spraugas;
- metāla detaļu attīrīšana un krāsošana ar pretkorozijas gruntīm un krāsām;
- sabojāto metāla detaļu remonts vai nomaiņa ar kopiju;
- demontētā aprīkojuma atpakaļmontāža;
- logu stiklošana ar ķitēšanu;
- koka virsmu krāsošana, t.sk. kontrolkrāsojums. (izmantojamie materiāli: kokamteriāli, galdnieka līme, stikli 1.5-2mm, lineļļas un terpentīna maisījums, lineļļas ķite, lineļļas krāsa, koka darva, oranžais svina mīnijs, metāla krāsa u.c.)</t>
    </r>
  </si>
  <si>
    <r>
      <t>Esošā koka loga</t>
    </r>
    <r>
      <rPr>
        <b/>
        <sz val="10"/>
        <rFont val="Verdana"/>
      </rPr>
      <t xml:space="preserve"> L-17</t>
    </r>
    <r>
      <rPr>
        <sz val="10"/>
        <rFont val="Verdana"/>
      </rPr>
      <t xml:space="preserve"> (3-rūšu, 1-vērtnes groplogs; jauns, 1-vērtnes iekšlogs ar 1 rūti, ar pārfalci; stikls 1 kārtā) restaurācija, t.sk.
- loga izjaukšana (izstiklošana, aprīkojuma noņemšana, rāmju izjaukšana (ja nepieciešams));
- krāsas notīrīšana, nomazgāšana;
- koka detaļu protezēšana (ja nepieciešams);
- lielāko spraugu aizpildīšana ar ķiti;
- rāmju salikšana (ja rāmis izjaukts);
- koka detaļu gruntēšana, t.sk. šuves un spraugas;
- metāla detaļu attīrīšana un krāsošana ar pretkorozijas gruntīm un krāsām;
- sabojāto metāla detaļu remonts vai nomaiņa ar kopiju;
- demontētā aprīkojuma atpakaļmontāža;
- logu stiklošana ar ķitēšanu;
- koka virsmu krāsošana, t.sk. kontrolkrāsojums. (izmantojamie materiāli: kokamteriāli, galdnieka līme, stikli 1.5-2mm, lineļļas un terpentīna maisījums, lineļļas ķite, lineļļas krāsa, koka darva, oranžais svina mīnijs, metāla krāsa u.c.)</t>
    </r>
  </si>
  <si>
    <r>
      <t>Esošo koka logu</t>
    </r>
    <r>
      <rPr>
        <b/>
        <sz val="10"/>
        <rFont val="Verdana"/>
      </rPr>
      <t xml:space="preserve"> L-14, L-18, L19, L-22, L-23</t>
    </r>
    <r>
      <rPr>
        <sz val="10"/>
        <rFont val="Verdana"/>
      </rPr>
      <t xml:space="preserve"> aplodu restaurācija, t.sk.
- aplodu demontāža un izjaukšana (ja nepieciešams);
- krāsas notīrīšana, nomazgāšana;
- koka detaļu protezēšana (ja nepieciešams);
- lielāko spraugu aizpildīšana ar ķiti;
- aplodas salikšana (ja aploda izjaukta);
- koka detaļu gruntēšana, t.sk. šuves un spraugas;
- koka virsmu krāsošana, t.sk. kontrolkrāsojums.(izmantojamie materiāli: kokamteriāli, galdnieka līme, lineļļas un terpentīna maisījums, lineļļas ķite, lineļļas krāsa, u.c.)</t>
    </r>
  </si>
  <si>
    <t>Esošo slēģu (logiem L-2, L-3, L-4, L-5) restaurācija, t.sk.
- slēģu demontāža un izjaukšana (aprīkojuma noņemšana, vērtņu izjaukšana (ja nepieciešams));
- krāsas notīrīšana, nomazgāšana;
- koka detaļu protezēšana (ja nepieciešams);
- lielāko spraugu aizpildīšana ar ķiti;
- vērtņu salikšana (ja vērtne izjaukta);
- koka detaļu gruntēšana, t.sk. šuves un spraugas;
- metāla detaļu attīrīšana un krāsošana ar pretkorozijas gruntīm un krāsām;
- sabojāto metāla detaļu remonts vai nomaiņa ar kopiju;
- demontētā aprīkojuma atpakaļmontāža;
- koka virsmu krāsošana, t.sk. kontrolkrāsojums. (izmantojamie materiāli: kokamteriāli, galdnieka līme, stikli 1.5-2mm, lineļļas un terpentīna maisījums, lineļļas ķite, lineļļas krāsa, koka darva, oranžais svina mīnijs, metāla krāsa u.c.)</t>
  </si>
  <si>
    <t>loga mazais fiksators (kopija) komplekts uz vienu logu</t>
  </si>
  <si>
    <t>atvērta loga fiksators (kopija) komplekts uz vienu logu</t>
  </si>
  <si>
    <t>iekaļams fiksators (kopija) komplekts uz vienu logu</t>
  </si>
  <si>
    <t>loga krampis (kopija) komplekts uz vienu logu</t>
  </si>
  <si>
    <t>iekšloga stobrvira (kopija) komplekts uz vienu logu</t>
  </si>
  <si>
    <t>ārloga stūrenis (kopija) komplekts uz vienu logu</t>
  </si>
  <si>
    <t>ārloga stūrenis ar kāšu viru (kopija) komplekts uz vienu logu</t>
  </si>
  <si>
    <t>vēdlodziņa aizgrieznis (kopija) komplekts uz vienu logu</t>
  </si>
  <si>
    <t>loga eņģe vēdlodziņam (kopija) komplekts uz vienu logu</t>
  </si>
  <si>
    <t>atvērta slēģa fiksators (kopija) komplekts uz vienu logu</t>
  </si>
  <si>
    <t>slēģu atslēga (kopija) komplekts uz vienu logu</t>
  </si>
  <si>
    <t>slēģa kāšu vira (kopija) komplekts uz vienu logu</t>
  </si>
  <si>
    <t xml:space="preserve">Kopā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</si>
</sst>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2" x14ac:knownFonts="1">
    <font>
      <sz val="10"/>
      <name val="MS Sans Serif"/>
    </font>
    <font>
      <sz val="10"/>
      <name val="Helvetica"/>
    </font>
    <font>
      <sz val="10"/>
      <name val="Arial"/>
      <family val="2"/>
    </font>
    <font>
      <u/>
      <sz val="10"/>
      <color theme="10"/>
      <name val="MS Sans Serif"/>
    </font>
    <font>
      <u/>
      <sz val="10"/>
      <color theme="11"/>
      <name val="MS Sans Serif"/>
    </font>
    <font>
      <sz val="14"/>
      <name val="Verdana"/>
    </font>
    <font>
      <sz val="12"/>
      <name val="Verdana"/>
    </font>
    <font>
      <sz val="14"/>
      <color indexed="10"/>
      <name val="Verdana"/>
    </font>
    <font>
      <sz val="8"/>
      <name val="Verdana"/>
    </font>
    <font>
      <b/>
      <sz val="14"/>
      <name val="Verdana"/>
    </font>
    <font>
      <b/>
      <sz val="12"/>
      <name val="Verdana"/>
    </font>
    <font>
      <b/>
      <sz val="9"/>
      <name val="Verdana"/>
    </font>
    <font>
      <sz val="10"/>
      <name val="Verdana"/>
    </font>
    <font>
      <b/>
      <sz val="10"/>
      <name val="Verdana"/>
    </font>
    <font>
      <sz val="11"/>
      <name val="Verdana"/>
    </font>
    <font>
      <b/>
      <sz val="11"/>
      <name val="Verdana"/>
    </font>
    <font>
      <b/>
      <i/>
      <sz val="10"/>
      <name val="Verdana"/>
    </font>
    <font>
      <sz val="10"/>
      <name val="Times New Roman"/>
      <family val="1"/>
    </font>
    <font>
      <sz val="10"/>
      <color rgb="FFFF0000"/>
      <name val="Verdana"/>
    </font>
    <font>
      <sz val="11"/>
      <color rgb="FFFF0000"/>
      <name val="Verdana"/>
    </font>
    <font>
      <b/>
      <sz val="10"/>
      <color rgb="FFFF0000"/>
      <name val="Verdana"/>
    </font>
    <font>
      <sz val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888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0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right" vertical="center" wrapText="1"/>
    </xf>
    <xf numFmtId="4" fontId="13" fillId="0" borderId="9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4" fontId="14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horizontal="center" vertical="center"/>
    </xf>
    <xf numFmtId="4" fontId="14" fillId="0" borderId="5" xfId="0" applyNumberFormat="1" applyFont="1" applyFill="1" applyBorder="1" applyAlignment="1">
      <alignment horizontal="right" vertical="center"/>
    </xf>
    <xf numFmtId="4" fontId="15" fillId="0" borderId="1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center" wrapText="1"/>
    </xf>
    <xf numFmtId="4" fontId="13" fillId="2" borderId="9" xfId="0" applyNumberFormat="1" applyFont="1" applyFill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165" fontId="12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right" vertical="center"/>
    </xf>
    <xf numFmtId="4" fontId="12" fillId="0" borderId="6" xfId="0" applyNumberFormat="1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1" fontId="12" fillId="0" borderId="7" xfId="0" applyNumberFormat="1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4" fontId="14" fillId="3" borderId="12" xfId="0" applyNumberFormat="1" applyFont="1" applyFill="1" applyBorder="1" applyAlignment="1">
      <alignment horizontal="right" vertical="center"/>
    </xf>
    <xf numFmtId="4" fontId="12" fillId="4" borderId="5" xfId="0" applyNumberFormat="1" applyFont="1" applyFill="1" applyBorder="1" applyAlignment="1">
      <alignment horizontal="right" vertical="center"/>
    </xf>
    <xf numFmtId="4" fontId="14" fillId="3" borderId="16" xfId="0" applyNumberFormat="1" applyFont="1" applyFill="1" applyBorder="1" applyAlignment="1">
      <alignment horizontal="center" vertical="center"/>
    </xf>
    <xf numFmtId="4" fontId="14" fillId="3" borderId="11" xfId="0" applyNumberFormat="1" applyFont="1" applyFill="1" applyBorder="1" applyAlignment="1">
      <alignment horizontal="right" vertical="center"/>
    </xf>
    <xf numFmtId="10" fontId="14" fillId="3" borderId="0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 indent="1"/>
    </xf>
    <xf numFmtId="4" fontId="12" fillId="4" borderId="7" xfId="0" applyNumberFormat="1" applyFont="1" applyFill="1" applyBorder="1" applyAlignment="1">
      <alignment horizontal="right" vertical="center"/>
    </xf>
    <xf numFmtId="2" fontId="12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</cellXfs>
  <cellStyles count="1888">
    <cellStyle name="Excel Built-in Normal" xfId="742"/>
    <cellStyle name="Excel Built-in Normal 1" xfId="1253"/>
    <cellStyle name="Excel Built-in Normal 2" xfId="125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Normal" xfId="0" builtinId="0"/>
    <cellStyle name="Normal 2" xfId="741"/>
    <cellStyle name="Normal 2 2" xfId="743"/>
    <cellStyle name="Parastais_Lapa1" xfId="1"/>
    <cellStyle name="Style 1" xfId="2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F27"/>
  <sheetViews>
    <sheetView workbookViewId="0">
      <selection activeCell="I23" sqref="I23"/>
    </sheetView>
  </sheetViews>
  <sheetFormatPr defaultColWidth="9.140625" defaultRowHeight="12.75" x14ac:dyDescent="0.2"/>
  <cols>
    <col min="1" max="1" width="7" style="29" customWidth="1"/>
    <col min="2" max="2" width="53.28515625" style="8" customWidth="1"/>
    <col min="3" max="3" width="16.140625" style="36" customWidth="1"/>
    <col min="4" max="4" width="9.140625" style="12"/>
    <col min="5" max="5" width="11.28515625" style="12" bestFit="1" customWidth="1"/>
    <col min="6" max="16384" width="9.140625" style="12"/>
  </cols>
  <sheetData>
    <row r="1" spans="1:6" s="4" customFormat="1" ht="18" x14ac:dyDescent="0.2">
      <c r="A1" s="1"/>
      <c r="B1" s="2" t="s">
        <v>50</v>
      </c>
      <c r="C1" s="3"/>
    </row>
    <row r="2" spans="1:6" s="4" customFormat="1" ht="18" x14ac:dyDescent="0.2">
      <c r="A2" s="5"/>
      <c r="B2" s="6"/>
      <c r="C2" s="3"/>
    </row>
    <row r="3" spans="1:6" s="4" customFormat="1" ht="67.5" customHeight="1" x14ac:dyDescent="0.2">
      <c r="A3" s="90" t="s">
        <v>49</v>
      </c>
      <c r="B3" s="90"/>
      <c r="C3" s="90"/>
    </row>
    <row r="4" spans="1:6" s="4" customFormat="1" ht="21" customHeight="1" x14ac:dyDescent="0.2">
      <c r="A4" s="4" t="s">
        <v>46</v>
      </c>
      <c r="B4" s="8"/>
      <c r="C4" s="3"/>
    </row>
    <row r="5" spans="1:6" s="4" customFormat="1" ht="25.5" customHeight="1" x14ac:dyDescent="0.2">
      <c r="A5" s="7" t="s">
        <v>45</v>
      </c>
      <c r="B5" s="6"/>
      <c r="C5" s="3"/>
    </row>
    <row r="6" spans="1:6" s="4" customFormat="1" ht="18" x14ac:dyDescent="0.2">
      <c r="A6" s="9"/>
      <c r="B6" s="8"/>
      <c r="C6" s="10" t="s">
        <v>35</v>
      </c>
    </row>
    <row r="7" spans="1:6" s="4" customFormat="1" ht="15.75" thickBot="1" x14ac:dyDescent="0.25">
      <c r="A7" s="11"/>
      <c r="B7" s="6"/>
      <c r="C7" s="3"/>
    </row>
    <row r="8" spans="1:6" ht="12.95" customHeight="1" x14ac:dyDescent="0.2">
      <c r="A8" s="84" t="s">
        <v>9</v>
      </c>
      <c r="B8" s="84" t="s">
        <v>16</v>
      </c>
      <c r="C8" s="87" t="s">
        <v>25</v>
      </c>
    </row>
    <row r="9" spans="1:6" s="13" customFormat="1" ht="11.1" customHeight="1" x14ac:dyDescent="0.2">
      <c r="A9" s="85"/>
      <c r="B9" s="85"/>
      <c r="C9" s="88"/>
    </row>
    <row r="10" spans="1:6" s="13" customFormat="1" ht="12" customHeight="1" thickBot="1" x14ac:dyDescent="0.25">
      <c r="A10" s="86"/>
      <c r="B10" s="86"/>
      <c r="C10" s="89"/>
    </row>
    <row r="11" spans="1:6" s="17" customFormat="1" ht="38.25" x14ac:dyDescent="0.2">
      <c r="A11" s="14">
        <v>1</v>
      </c>
      <c r="B11" s="15" t="s">
        <v>79</v>
      </c>
      <c r="C11" s="16">
        <f>'Lok.3-1'!P157</f>
        <v>0</v>
      </c>
      <c r="E11" s="18"/>
      <c r="F11" s="13"/>
    </row>
    <row r="12" spans="1:6" s="17" customFormat="1" ht="22.5" customHeight="1" thickBot="1" x14ac:dyDescent="0.25">
      <c r="A12" s="14">
        <v>2</v>
      </c>
      <c r="B12" s="15" t="s">
        <v>52</v>
      </c>
      <c r="C12" s="16">
        <f>'Lok.3-2'!P36</f>
        <v>0</v>
      </c>
      <c r="E12" s="18"/>
      <c r="F12" s="13"/>
    </row>
    <row r="13" spans="1:6" s="17" customFormat="1" ht="13.5" thickBot="1" x14ac:dyDescent="0.25">
      <c r="A13" s="21"/>
      <c r="B13" s="22" t="s">
        <v>6</v>
      </c>
      <c r="C13" s="23">
        <f>SUM(C11:C12)</f>
        <v>0</v>
      </c>
    </row>
    <row r="14" spans="1:6" ht="15" thickBot="1" x14ac:dyDescent="0.25">
      <c r="A14" s="24"/>
      <c r="B14" s="26" t="s">
        <v>149</v>
      </c>
      <c r="C14" s="27">
        <f>C13</f>
        <v>0</v>
      </c>
      <c r="F14" s="28"/>
    </row>
    <row r="15" spans="1:6" x14ac:dyDescent="0.2">
      <c r="C15" s="30"/>
    </row>
    <row r="16" spans="1:6" ht="15" thickBot="1" x14ac:dyDescent="0.25">
      <c r="A16" s="24"/>
      <c r="B16" s="25" t="s">
        <v>19</v>
      </c>
      <c r="C16" s="31">
        <f>ROUND(C14*0.21,2)</f>
        <v>0</v>
      </c>
    </row>
    <row r="17" spans="1:6" ht="15" thickBot="1" x14ac:dyDescent="0.25">
      <c r="A17" s="24"/>
      <c r="B17" s="26" t="s">
        <v>17</v>
      </c>
      <c r="C17" s="32">
        <f>C16+C14</f>
        <v>0</v>
      </c>
      <c r="F17" s="28"/>
    </row>
    <row r="19" spans="1:6" ht="14.25" x14ac:dyDescent="0.2">
      <c r="A19" s="33" t="s">
        <v>7</v>
      </c>
      <c r="B19" s="34"/>
      <c r="C19" s="34" t="s">
        <v>37</v>
      </c>
    </row>
    <row r="20" spans="1:6" ht="14.25" x14ac:dyDescent="0.2">
      <c r="A20" s="8"/>
      <c r="C20" s="34" t="s">
        <v>38</v>
      </c>
    </row>
    <row r="21" spans="1:6" ht="14.25" x14ac:dyDescent="0.2">
      <c r="A21" s="35"/>
    </row>
    <row r="23" spans="1:6" ht="14.25" x14ac:dyDescent="0.2">
      <c r="A23" s="33" t="s">
        <v>14</v>
      </c>
    </row>
    <row r="24" spans="1:6" ht="14.25" x14ac:dyDescent="0.2">
      <c r="C24" s="34" t="s">
        <v>18</v>
      </c>
    </row>
    <row r="25" spans="1:6" ht="14.25" x14ac:dyDescent="0.2">
      <c r="A25" s="35"/>
    </row>
    <row r="27" spans="1:6" ht="14.25" x14ac:dyDescent="0.2">
      <c r="A27" s="33" t="s">
        <v>36</v>
      </c>
    </row>
  </sheetData>
  <mergeCells count="4">
    <mergeCell ref="A8:A10"/>
    <mergeCell ref="B8:B10"/>
    <mergeCell ref="C8:C10"/>
    <mergeCell ref="A3:C3"/>
  </mergeCells>
  <phoneticPr fontId="0" type="noConversion"/>
  <printOptions horizontalCentered="1"/>
  <pageMargins left="1.07" right="0.24000000000000002" top="1.07" bottom="0.38" header="0.16" footer="0.2"/>
  <pageSetup paperSize="9" scale="83" orientation="portrait"/>
  <headerFooter>
    <oddFooter>&amp;R&amp;D     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162"/>
  <sheetViews>
    <sheetView tabSelected="1" workbookViewId="0">
      <selection activeCell="N14" sqref="N14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64" customWidth="1"/>
    <col min="4" max="4" width="7.28515625" style="36" customWidth="1"/>
    <col min="5" max="5" width="8.7109375" style="36" customWidth="1"/>
    <col min="6" max="6" width="9.42578125" style="36" customWidth="1"/>
    <col min="7" max="9" width="9.28515625" style="36" customWidth="1"/>
    <col min="10" max="11" width="9.140625" style="36"/>
    <col min="12" max="12" width="10.42578125" style="36" customWidth="1"/>
    <col min="13" max="13" width="10.140625" style="36" bestFit="1" customWidth="1"/>
    <col min="14" max="16" width="11.28515625" style="36" bestFit="1" customWidth="1"/>
    <col min="17" max="16384" width="9.140625" style="12"/>
  </cols>
  <sheetData>
    <row r="1" spans="1:16" s="4" customFormat="1" ht="18" customHeight="1" x14ac:dyDescent="0.2">
      <c r="A1" s="1"/>
      <c r="B1" s="8"/>
      <c r="C1" s="68" t="s">
        <v>24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1.75" customHeight="1" x14ac:dyDescent="0.2">
      <c r="A2" s="1" t="s">
        <v>79</v>
      </c>
      <c r="B2" s="6"/>
      <c r="C2" s="6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22.5" customHeight="1" x14ac:dyDescent="0.2">
      <c r="A3" s="7" t="s">
        <v>49</v>
      </c>
      <c r="B3" s="6"/>
      <c r="C3" s="6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8" customHeight="1" x14ac:dyDescent="0.2">
      <c r="A4" s="4" t="s">
        <v>46</v>
      </c>
      <c r="B4" s="8"/>
      <c r="C4" s="64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8" customHeight="1" x14ac:dyDescent="0.2">
      <c r="A5" s="7" t="s">
        <v>45</v>
      </c>
      <c r="B5" s="6"/>
      <c r="C5" s="6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8" customHeight="1" x14ac:dyDescent="0.2">
      <c r="A6" s="4" t="s">
        <v>43</v>
      </c>
      <c r="B6" s="8"/>
      <c r="C6" s="64"/>
      <c r="D6" s="3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18" customHeight="1" x14ac:dyDescent="0.2">
      <c r="A7" s="9"/>
      <c r="B7" s="8"/>
      <c r="C7" s="64"/>
      <c r="D7" s="36"/>
      <c r="E7" s="3"/>
      <c r="F7" s="7"/>
      <c r="G7" s="3"/>
      <c r="H7" s="3"/>
      <c r="I7" s="3"/>
      <c r="J7" s="3"/>
      <c r="K7" s="3"/>
      <c r="L7" s="7" t="s">
        <v>26</v>
      </c>
      <c r="M7" s="3"/>
      <c r="N7" s="38"/>
      <c r="O7" s="50">
        <f>P152</f>
        <v>0</v>
      </c>
      <c r="P7" s="3"/>
    </row>
    <row r="8" spans="1:16" s="4" customFormat="1" ht="18" customHeight="1" x14ac:dyDescent="0.2">
      <c r="A8" s="9"/>
      <c r="B8" s="8"/>
      <c r="C8" s="64"/>
      <c r="D8" s="37"/>
      <c r="E8" s="3"/>
      <c r="F8" s="7"/>
      <c r="G8" s="3"/>
      <c r="H8" s="3"/>
      <c r="I8" s="3"/>
      <c r="J8" s="3"/>
      <c r="K8" s="3"/>
      <c r="L8" s="7" t="s">
        <v>39</v>
      </c>
      <c r="M8" s="3"/>
      <c r="N8" s="38"/>
      <c r="O8" s="3"/>
      <c r="P8" s="3"/>
    </row>
    <row r="9" spans="1:16" s="4" customFormat="1" ht="5.25" customHeight="1" thickBot="1" x14ac:dyDescent="0.25">
      <c r="A9" s="11"/>
      <c r="B9" s="6"/>
      <c r="C9" s="6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84" t="s">
        <v>9</v>
      </c>
      <c r="B10" s="84" t="s">
        <v>5</v>
      </c>
      <c r="C10" s="87" t="s">
        <v>8</v>
      </c>
      <c r="D10" s="91" t="s">
        <v>0</v>
      </c>
      <c r="E10" s="91" t="s">
        <v>1</v>
      </c>
      <c r="F10" s="94" t="s">
        <v>10</v>
      </c>
      <c r="G10" s="95"/>
      <c r="H10" s="95"/>
      <c r="I10" s="95"/>
      <c r="J10" s="95"/>
      <c r="K10" s="95"/>
      <c r="L10" s="94" t="s">
        <v>12</v>
      </c>
      <c r="M10" s="95"/>
      <c r="N10" s="95"/>
      <c r="O10" s="95"/>
      <c r="P10" s="98"/>
    </row>
    <row r="11" spans="1:16" s="13" customFormat="1" ht="12.75" customHeight="1" x14ac:dyDescent="0.2">
      <c r="A11" s="85"/>
      <c r="B11" s="85"/>
      <c r="C11" s="88"/>
      <c r="D11" s="92"/>
      <c r="E11" s="92"/>
      <c r="F11" s="96"/>
      <c r="G11" s="97"/>
      <c r="H11" s="97"/>
      <c r="I11" s="97"/>
      <c r="J11" s="97"/>
      <c r="K11" s="97"/>
      <c r="L11" s="96" t="s">
        <v>2</v>
      </c>
      <c r="M11" s="97"/>
      <c r="N11" s="97" t="s">
        <v>4</v>
      </c>
      <c r="O11" s="97"/>
      <c r="P11" s="99" t="s">
        <v>3</v>
      </c>
    </row>
    <row r="12" spans="1:16" s="13" customFormat="1" ht="34.5" thickBot="1" x14ac:dyDescent="0.25">
      <c r="A12" s="86"/>
      <c r="B12" s="86"/>
      <c r="C12" s="89"/>
      <c r="D12" s="93"/>
      <c r="E12" s="93"/>
      <c r="F12" s="39" t="s">
        <v>11</v>
      </c>
      <c r="G12" s="39" t="s">
        <v>31</v>
      </c>
      <c r="H12" s="39" t="s">
        <v>27</v>
      </c>
      <c r="I12" s="39" t="s">
        <v>32</v>
      </c>
      <c r="J12" s="51" t="s">
        <v>29</v>
      </c>
      <c r="K12" s="51" t="s">
        <v>33</v>
      </c>
      <c r="L12" s="52" t="s">
        <v>11</v>
      </c>
      <c r="M12" s="39" t="s">
        <v>27</v>
      </c>
      <c r="N12" s="39" t="s">
        <v>28</v>
      </c>
      <c r="O12" s="51" t="s">
        <v>29</v>
      </c>
      <c r="P12" s="53" t="s">
        <v>34</v>
      </c>
    </row>
    <row r="13" spans="1:16" s="41" customFormat="1" ht="18" customHeight="1" x14ac:dyDescent="0.2">
      <c r="A13" s="19">
        <v>1</v>
      </c>
      <c r="B13" s="20"/>
      <c r="C13" s="78" t="s">
        <v>115</v>
      </c>
      <c r="D13" s="54"/>
      <c r="E13" s="55"/>
      <c r="F13" s="16"/>
      <c r="G13" s="16"/>
      <c r="H13" s="16"/>
      <c r="I13" s="16"/>
      <c r="J13" s="65"/>
      <c r="K13" s="65"/>
      <c r="L13" s="16"/>
      <c r="M13" s="16"/>
      <c r="N13" s="16"/>
      <c r="O13" s="16"/>
      <c r="P13" s="57"/>
    </row>
    <row r="14" spans="1:16" s="17" customFormat="1" ht="156.75" customHeight="1" x14ac:dyDescent="0.2">
      <c r="A14" s="40">
        <v>2</v>
      </c>
      <c r="B14" s="67"/>
      <c r="C14" s="20" t="s">
        <v>54</v>
      </c>
      <c r="D14" s="54" t="s">
        <v>22</v>
      </c>
      <c r="E14" s="66">
        <v>1</v>
      </c>
      <c r="F14" s="73"/>
      <c r="G14" s="73"/>
      <c r="H14" s="16">
        <f>ROUND(F14*G14,2)</f>
        <v>0</v>
      </c>
      <c r="I14" s="73"/>
      <c r="J14" s="80"/>
      <c r="K14" s="56">
        <f t="shared" ref="K14" si="0">J14+I14+H14</f>
        <v>0</v>
      </c>
      <c r="L14" s="16">
        <f>ROUND(E14*F14,2)</f>
        <v>0</v>
      </c>
      <c r="M14" s="16">
        <f>ROUND(H14*E14,2)</f>
        <v>0</v>
      </c>
      <c r="N14" s="16">
        <f t="shared" ref="N14" si="1">ROUND(E14*I14,2)</f>
        <v>0</v>
      </c>
      <c r="O14" s="16">
        <f>ROUND(J14*E14,2)</f>
        <v>0</v>
      </c>
      <c r="P14" s="57">
        <f t="shared" ref="P14" si="2">M14+N14+O14</f>
        <v>0</v>
      </c>
    </row>
    <row r="15" spans="1:16" s="41" customFormat="1" ht="18" customHeight="1" x14ac:dyDescent="0.2">
      <c r="A15" s="19"/>
      <c r="B15" s="20"/>
      <c r="C15" s="78" t="s">
        <v>55</v>
      </c>
      <c r="D15" s="54"/>
      <c r="E15" s="55"/>
      <c r="F15" s="16"/>
      <c r="G15" s="16"/>
      <c r="H15" s="16"/>
      <c r="I15" s="16"/>
      <c r="J15" s="56"/>
      <c r="K15" s="56"/>
      <c r="L15" s="16"/>
      <c r="M15" s="16"/>
      <c r="N15" s="16"/>
      <c r="O15" s="16"/>
      <c r="P15" s="57"/>
    </row>
    <row r="16" spans="1:16" s="17" customFormat="1" ht="38.25" x14ac:dyDescent="0.2">
      <c r="A16" s="40">
        <v>3</v>
      </c>
      <c r="B16" s="67"/>
      <c r="C16" s="20" t="s">
        <v>113</v>
      </c>
      <c r="D16" s="54" t="s">
        <v>21</v>
      </c>
      <c r="E16" s="81">
        <v>18.440000000000001</v>
      </c>
      <c r="F16" s="73"/>
      <c r="G16" s="73"/>
      <c r="H16" s="16">
        <f>ROUND(F16*G16,2)</f>
        <v>0</v>
      </c>
      <c r="I16" s="16"/>
      <c r="J16" s="73"/>
      <c r="K16" s="56">
        <f t="shared" ref="K16" si="3">J16+I16+H16</f>
        <v>0</v>
      </c>
      <c r="L16" s="16">
        <f>ROUND(E16*F16,2)</f>
        <v>0</v>
      </c>
      <c r="M16" s="16">
        <f>ROUND(H16*E16,2)</f>
        <v>0</v>
      </c>
      <c r="N16" s="16"/>
      <c r="O16" s="16">
        <f>ROUND(J16*E16,2)</f>
        <v>0</v>
      </c>
      <c r="P16" s="57">
        <f t="shared" ref="P16" si="4">M16+N16+O16</f>
        <v>0</v>
      </c>
    </row>
    <row r="17" spans="1:16" s="17" customFormat="1" ht="382.5" x14ac:dyDescent="0.2">
      <c r="A17" s="40">
        <v>4</v>
      </c>
      <c r="B17" s="20"/>
      <c r="C17" s="20" t="s">
        <v>129</v>
      </c>
      <c r="D17" s="54" t="s">
        <v>22</v>
      </c>
      <c r="E17" s="66">
        <v>2</v>
      </c>
      <c r="F17" s="73"/>
      <c r="G17" s="73"/>
      <c r="H17" s="16">
        <f>ROUND(F17*G17,2)</f>
        <v>0</v>
      </c>
      <c r="I17" s="16"/>
      <c r="J17" s="73"/>
      <c r="K17" s="56">
        <f t="shared" ref="K17" si="5">J17+I17+H17</f>
        <v>0</v>
      </c>
      <c r="L17" s="16">
        <f>ROUND(E17*F17,2)</f>
        <v>0</v>
      </c>
      <c r="M17" s="16">
        <f>ROUND(H17*E17,2)</f>
        <v>0</v>
      </c>
      <c r="N17" s="16"/>
      <c r="O17" s="16">
        <f>ROUND(J17*E17,2)</f>
        <v>0</v>
      </c>
      <c r="P17" s="57">
        <f t="shared" ref="P17" si="6">M17+N17+O17</f>
        <v>0</v>
      </c>
    </row>
    <row r="18" spans="1:16" s="41" customFormat="1" ht="25.5" x14ac:dyDescent="0.2">
      <c r="A18" s="19"/>
      <c r="B18" s="42"/>
      <c r="C18" s="79" t="s">
        <v>137</v>
      </c>
      <c r="D18" s="54" t="s">
        <v>22</v>
      </c>
      <c r="E18" s="66">
        <v>2</v>
      </c>
      <c r="F18" s="16"/>
      <c r="G18" s="16"/>
      <c r="H18" s="16"/>
      <c r="I18" s="73"/>
      <c r="J18" s="16"/>
      <c r="K18" s="56">
        <f t="shared" ref="K18" si="7">J18+I18+H18</f>
        <v>0</v>
      </c>
      <c r="L18" s="16"/>
      <c r="M18" s="16"/>
      <c r="N18" s="16">
        <f t="shared" ref="N18:N25" si="8">ROUND(E18*I18,2)</f>
        <v>0</v>
      </c>
      <c r="O18" s="16"/>
      <c r="P18" s="57">
        <f t="shared" ref="P18" si="9">M18+N18+O18</f>
        <v>0</v>
      </c>
    </row>
    <row r="19" spans="1:16" s="41" customFormat="1" ht="25.5" x14ac:dyDescent="0.2">
      <c r="A19" s="19"/>
      <c r="B19" s="42"/>
      <c r="C19" s="79" t="s">
        <v>138</v>
      </c>
      <c r="D19" s="54" t="s">
        <v>22</v>
      </c>
      <c r="E19" s="66">
        <v>2</v>
      </c>
      <c r="F19" s="16"/>
      <c r="G19" s="16"/>
      <c r="H19" s="16"/>
      <c r="I19" s="73"/>
      <c r="J19" s="16"/>
      <c r="K19" s="56">
        <f t="shared" ref="K19" si="10">J19+I19+H19</f>
        <v>0</v>
      </c>
      <c r="L19" s="16"/>
      <c r="M19" s="16"/>
      <c r="N19" s="16">
        <f t="shared" si="8"/>
        <v>0</v>
      </c>
      <c r="O19" s="16"/>
      <c r="P19" s="57">
        <f t="shared" ref="P19" si="11">M19+N19+O19</f>
        <v>0</v>
      </c>
    </row>
    <row r="20" spans="1:16" s="41" customFormat="1" ht="25.5" x14ac:dyDescent="0.2">
      <c r="A20" s="19"/>
      <c r="B20" s="42"/>
      <c r="C20" s="79" t="s">
        <v>139</v>
      </c>
      <c r="D20" s="54" t="s">
        <v>22</v>
      </c>
      <c r="E20" s="66">
        <v>2</v>
      </c>
      <c r="F20" s="16"/>
      <c r="G20" s="16"/>
      <c r="H20" s="16"/>
      <c r="I20" s="73"/>
      <c r="J20" s="16"/>
      <c r="K20" s="56">
        <f t="shared" ref="K20" si="12">J20+I20+H20</f>
        <v>0</v>
      </c>
      <c r="L20" s="16"/>
      <c r="M20" s="16"/>
      <c r="N20" s="16">
        <f t="shared" ref="N20" si="13">ROUND(E20*I20,2)</f>
        <v>0</v>
      </c>
      <c r="O20" s="16"/>
      <c r="P20" s="57">
        <f t="shared" ref="P20" si="14">M20+N20+O20</f>
        <v>0</v>
      </c>
    </row>
    <row r="21" spans="1:16" s="41" customFormat="1" ht="25.5" x14ac:dyDescent="0.2">
      <c r="A21" s="19"/>
      <c r="B21" s="42"/>
      <c r="C21" s="79" t="s">
        <v>140</v>
      </c>
      <c r="D21" s="54" t="s">
        <v>22</v>
      </c>
      <c r="E21" s="66">
        <v>2</v>
      </c>
      <c r="F21" s="16"/>
      <c r="G21" s="16"/>
      <c r="H21" s="16"/>
      <c r="I21" s="73"/>
      <c r="J21" s="16"/>
      <c r="K21" s="56">
        <f t="shared" ref="K21" si="15">J21+I21+H21</f>
        <v>0</v>
      </c>
      <c r="L21" s="16"/>
      <c r="M21" s="16"/>
      <c r="N21" s="16">
        <f t="shared" si="8"/>
        <v>0</v>
      </c>
      <c r="O21" s="16"/>
      <c r="P21" s="57">
        <f t="shared" ref="P21" si="16">M21+N21+O21</f>
        <v>0</v>
      </c>
    </row>
    <row r="22" spans="1:16" s="41" customFormat="1" ht="25.5" x14ac:dyDescent="0.2">
      <c r="A22" s="19"/>
      <c r="B22" s="42"/>
      <c r="C22" s="79" t="s">
        <v>141</v>
      </c>
      <c r="D22" s="54" t="s">
        <v>22</v>
      </c>
      <c r="E22" s="66">
        <v>2</v>
      </c>
      <c r="F22" s="16"/>
      <c r="G22" s="16"/>
      <c r="H22" s="16"/>
      <c r="I22" s="73"/>
      <c r="J22" s="16"/>
      <c r="K22" s="56">
        <f t="shared" ref="K22" si="17">J22+I22+H22</f>
        <v>0</v>
      </c>
      <c r="L22" s="16"/>
      <c r="M22" s="16"/>
      <c r="N22" s="16">
        <f t="shared" si="8"/>
        <v>0</v>
      </c>
      <c r="O22" s="16"/>
      <c r="P22" s="57">
        <f t="shared" ref="P22" si="18">M22+N22+O22</f>
        <v>0</v>
      </c>
    </row>
    <row r="23" spans="1:16" s="41" customFormat="1" ht="25.5" x14ac:dyDescent="0.2">
      <c r="A23" s="19"/>
      <c r="B23" s="42"/>
      <c r="C23" s="79" t="s">
        <v>142</v>
      </c>
      <c r="D23" s="54" t="s">
        <v>22</v>
      </c>
      <c r="E23" s="66">
        <v>2</v>
      </c>
      <c r="F23" s="16"/>
      <c r="G23" s="16"/>
      <c r="H23" s="16"/>
      <c r="I23" s="73"/>
      <c r="J23" s="16"/>
      <c r="K23" s="56">
        <f t="shared" ref="K23" si="19">J23+I23+H23</f>
        <v>0</v>
      </c>
      <c r="L23" s="16"/>
      <c r="M23" s="16"/>
      <c r="N23" s="16">
        <f t="shared" si="8"/>
        <v>0</v>
      </c>
      <c r="O23" s="16"/>
      <c r="P23" s="57">
        <f t="shared" ref="P23" si="20">M23+N23+O23</f>
        <v>0</v>
      </c>
    </row>
    <row r="24" spans="1:16" s="41" customFormat="1" ht="25.5" x14ac:dyDescent="0.2">
      <c r="A24" s="19"/>
      <c r="B24" s="42"/>
      <c r="C24" s="79" t="s">
        <v>143</v>
      </c>
      <c r="D24" s="54" t="s">
        <v>22</v>
      </c>
      <c r="E24" s="66">
        <v>2</v>
      </c>
      <c r="F24" s="16"/>
      <c r="G24" s="16"/>
      <c r="H24" s="16"/>
      <c r="I24" s="73"/>
      <c r="J24" s="16"/>
      <c r="K24" s="56">
        <f t="shared" ref="K24" si="21">J24+I24+H24</f>
        <v>0</v>
      </c>
      <c r="L24" s="16"/>
      <c r="M24" s="16"/>
      <c r="N24" s="16">
        <f t="shared" ref="N24" si="22">ROUND(E24*I24,2)</f>
        <v>0</v>
      </c>
      <c r="O24" s="16"/>
      <c r="P24" s="57">
        <f t="shared" ref="P24" si="23">M24+N24+O24</f>
        <v>0</v>
      </c>
    </row>
    <row r="25" spans="1:16" s="41" customFormat="1" ht="38.25" x14ac:dyDescent="0.2">
      <c r="A25" s="19"/>
      <c r="B25" s="42"/>
      <c r="C25" s="79" t="s">
        <v>53</v>
      </c>
      <c r="D25" s="54" t="s">
        <v>22</v>
      </c>
      <c r="E25" s="66">
        <v>2</v>
      </c>
      <c r="F25" s="16"/>
      <c r="G25" s="16"/>
      <c r="H25" s="16"/>
      <c r="I25" s="73"/>
      <c r="J25" s="16"/>
      <c r="K25" s="56">
        <f t="shared" ref="K25:K33" si="24">J25+I25+H25</f>
        <v>0</v>
      </c>
      <c r="L25" s="16"/>
      <c r="M25" s="16"/>
      <c r="N25" s="16">
        <f t="shared" si="8"/>
        <v>0</v>
      </c>
      <c r="O25" s="16"/>
      <c r="P25" s="57">
        <f t="shared" ref="P25:P33" si="25">M25+N25+O25</f>
        <v>0</v>
      </c>
    </row>
    <row r="26" spans="1:16" s="17" customFormat="1" ht="369.75" x14ac:dyDescent="0.2">
      <c r="A26" s="40">
        <v>5</v>
      </c>
      <c r="B26" s="67"/>
      <c r="C26" s="20" t="s">
        <v>131</v>
      </c>
      <c r="D26" s="54" t="s">
        <v>22</v>
      </c>
      <c r="E26" s="66">
        <v>3</v>
      </c>
      <c r="F26" s="73"/>
      <c r="G26" s="73"/>
      <c r="H26" s="16">
        <f>ROUND(F26*G26,2)</f>
        <v>0</v>
      </c>
      <c r="I26" s="16"/>
      <c r="J26" s="73"/>
      <c r="K26" s="56">
        <f t="shared" si="24"/>
        <v>0</v>
      </c>
      <c r="L26" s="16">
        <f>ROUND(E26*F26,2)</f>
        <v>0</v>
      </c>
      <c r="M26" s="16">
        <f>ROUND(H26*E26,2)</f>
        <v>0</v>
      </c>
      <c r="N26" s="16"/>
      <c r="O26" s="16">
        <f>ROUND(J26*E26,2)</f>
        <v>0</v>
      </c>
      <c r="P26" s="57">
        <f t="shared" si="25"/>
        <v>0</v>
      </c>
    </row>
    <row r="27" spans="1:16" s="41" customFormat="1" ht="25.5" x14ac:dyDescent="0.2">
      <c r="A27" s="19"/>
      <c r="B27" s="42"/>
      <c r="C27" s="79" t="s">
        <v>137</v>
      </c>
      <c r="D27" s="54" t="s">
        <v>22</v>
      </c>
      <c r="E27" s="66">
        <v>3</v>
      </c>
      <c r="F27" s="16"/>
      <c r="G27" s="16"/>
      <c r="H27" s="16"/>
      <c r="I27" s="73"/>
      <c r="J27" s="16"/>
      <c r="K27" s="56">
        <f t="shared" si="24"/>
        <v>0</v>
      </c>
      <c r="L27" s="16"/>
      <c r="M27" s="16"/>
      <c r="N27" s="16">
        <f t="shared" ref="N27:N34" si="26">ROUND(E27*I27,2)</f>
        <v>0</v>
      </c>
      <c r="O27" s="16"/>
      <c r="P27" s="57">
        <f t="shared" si="25"/>
        <v>0</v>
      </c>
    </row>
    <row r="28" spans="1:16" s="41" customFormat="1" ht="25.5" x14ac:dyDescent="0.2">
      <c r="A28" s="19"/>
      <c r="B28" s="42"/>
      <c r="C28" s="79" t="s">
        <v>144</v>
      </c>
      <c r="D28" s="54" t="s">
        <v>22</v>
      </c>
      <c r="E28" s="66">
        <v>3</v>
      </c>
      <c r="F28" s="16"/>
      <c r="G28" s="16"/>
      <c r="H28" s="16"/>
      <c r="I28" s="73"/>
      <c r="J28" s="16"/>
      <c r="K28" s="56">
        <f t="shared" si="24"/>
        <v>0</v>
      </c>
      <c r="L28" s="16"/>
      <c r="M28" s="16"/>
      <c r="N28" s="16">
        <f t="shared" si="26"/>
        <v>0</v>
      </c>
      <c r="O28" s="16"/>
      <c r="P28" s="57">
        <f t="shared" si="25"/>
        <v>0</v>
      </c>
    </row>
    <row r="29" spans="1:16" s="41" customFormat="1" ht="25.5" x14ac:dyDescent="0.2">
      <c r="A29" s="19"/>
      <c r="B29" s="42"/>
      <c r="C29" s="79" t="s">
        <v>138</v>
      </c>
      <c r="D29" s="54" t="s">
        <v>22</v>
      </c>
      <c r="E29" s="66">
        <v>3</v>
      </c>
      <c r="F29" s="16"/>
      <c r="G29" s="16"/>
      <c r="H29" s="16"/>
      <c r="I29" s="73"/>
      <c r="J29" s="16"/>
      <c r="K29" s="56">
        <f t="shared" si="24"/>
        <v>0</v>
      </c>
      <c r="L29" s="16"/>
      <c r="M29" s="16"/>
      <c r="N29" s="16">
        <f t="shared" si="26"/>
        <v>0</v>
      </c>
      <c r="O29" s="16"/>
      <c r="P29" s="57">
        <f t="shared" si="25"/>
        <v>0</v>
      </c>
    </row>
    <row r="30" spans="1:16" s="41" customFormat="1" ht="25.5" x14ac:dyDescent="0.2">
      <c r="A30" s="19"/>
      <c r="B30" s="42"/>
      <c r="C30" s="79" t="s">
        <v>140</v>
      </c>
      <c r="D30" s="54" t="s">
        <v>22</v>
      </c>
      <c r="E30" s="66">
        <v>3</v>
      </c>
      <c r="F30" s="16"/>
      <c r="G30" s="16"/>
      <c r="H30" s="16"/>
      <c r="I30" s="73"/>
      <c r="J30" s="16"/>
      <c r="K30" s="56">
        <f t="shared" si="24"/>
        <v>0</v>
      </c>
      <c r="L30" s="16"/>
      <c r="M30" s="16"/>
      <c r="N30" s="16">
        <f t="shared" si="26"/>
        <v>0</v>
      </c>
      <c r="O30" s="16"/>
      <c r="P30" s="57">
        <f t="shared" si="25"/>
        <v>0</v>
      </c>
    </row>
    <row r="31" spans="1:16" s="41" customFormat="1" ht="25.5" x14ac:dyDescent="0.2">
      <c r="A31" s="19"/>
      <c r="B31" s="42"/>
      <c r="C31" s="79" t="s">
        <v>145</v>
      </c>
      <c r="D31" s="54" t="s">
        <v>22</v>
      </c>
      <c r="E31" s="66">
        <v>3</v>
      </c>
      <c r="F31" s="16"/>
      <c r="G31" s="16"/>
      <c r="H31" s="16"/>
      <c r="I31" s="73"/>
      <c r="J31" s="16"/>
      <c r="K31" s="56">
        <f t="shared" si="24"/>
        <v>0</v>
      </c>
      <c r="L31" s="16"/>
      <c r="M31" s="16"/>
      <c r="N31" s="16">
        <f t="shared" si="26"/>
        <v>0</v>
      </c>
      <c r="O31" s="16"/>
      <c r="P31" s="57">
        <f t="shared" si="25"/>
        <v>0</v>
      </c>
    </row>
    <row r="32" spans="1:16" s="41" customFormat="1" ht="25.5" x14ac:dyDescent="0.2">
      <c r="A32" s="19"/>
      <c r="B32" s="42"/>
      <c r="C32" s="79" t="s">
        <v>142</v>
      </c>
      <c r="D32" s="54" t="s">
        <v>22</v>
      </c>
      <c r="E32" s="66">
        <v>3</v>
      </c>
      <c r="F32" s="16"/>
      <c r="G32" s="16"/>
      <c r="H32" s="16"/>
      <c r="I32" s="73"/>
      <c r="J32" s="16"/>
      <c r="K32" s="56">
        <f t="shared" si="24"/>
        <v>0</v>
      </c>
      <c r="L32" s="16"/>
      <c r="M32" s="16"/>
      <c r="N32" s="16">
        <f t="shared" si="26"/>
        <v>0</v>
      </c>
      <c r="O32" s="16"/>
      <c r="P32" s="57">
        <f t="shared" si="25"/>
        <v>0</v>
      </c>
    </row>
    <row r="33" spans="1:16" s="41" customFormat="1" ht="25.5" x14ac:dyDescent="0.2">
      <c r="A33" s="19"/>
      <c r="B33" s="42"/>
      <c r="C33" s="79" t="s">
        <v>143</v>
      </c>
      <c r="D33" s="54" t="s">
        <v>22</v>
      </c>
      <c r="E33" s="66">
        <v>3</v>
      </c>
      <c r="F33" s="16"/>
      <c r="G33" s="16"/>
      <c r="H33" s="16"/>
      <c r="I33" s="73"/>
      <c r="J33" s="16"/>
      <c r="K33" s="56">
        <f t="shared" si="24"/>
        <v>0</v>
      </c>
      <c r="L33" s="16"/>
      <c r="M33" s="16"/>
      <c r="N33" s="16">
        <f t="shared" si="26"/>
        <v>0</v>
      </c>
      <c r="O33" s="16"/>
      <c r="P33" s="57">
        <f t="shared" si="25"/>
        <v>0</v>
      </c>
    </row>
    <row r="34" spans="1:16" s="41" customFormat="1" ht="38.25" x14ac:dyDescent="0.2">
      <c r="A34" s="19"/>
      <c r="B34" s="42"/>
      <c r="C34" s="79" t="s">
        <v>53</v>
      </c>
      <c r="D34" s="54" t="s">
        <v>22</v>
      </c>
      <c r="E34" s="66">
        <v>3</v>
      </c>
      <c r="F34" s="16"/>
      <c r="G34" s="16"/>
      <c r="H34" s="16"/>
      <c r="I34" s="73"/>
      <c r="J34" s="16"/>
      <c r="K34" s="56">
        <f t="shared" ref="K34:K49" si="27">J34+I34+H34</f>
        <v>0</v>
      </c>
      <c r="L34" s="16"/>
      <c r="M34" s="16"/>
      <c r="N34" s="16">
        <f t="shared" si="26"/>
        <v>0</v>
      </c>
      <c r="O34" s="16"/>
      <c r="P34" s="57">
        <f t="shared" ref="P34:P49" si="28">M34+N34+O34</f>
        <v>0</v>
      </c>
    </row>
    <row r="35" spans="1:16" s="17" customFormat="1" ht="357" x14ac:dyDescent="0.2">
      <c r="A35" s="40">
        <v>6</v>
      </c>
      <c r="B35" s="67"/>
      <c r="C35" s="20" t="s">
        <v>130</v>
      </c>
      <c r="D35" s="54" t="s">
        <v>22</v>
      </c>
      <c r="E35" s="66">
        <v>1</v>
      </c>
      <c r="F35" s="73"/>
      <c r="G35" s="73"/>
      <c r="H35" s="16">
        <f>ROUND(F35*G35,2)</f>
        <v>0</v>
      </c>
      <c r="I35" s="16"/>
      <c r="J35" s="73"/>
      <c r="K35" s="56">
        <f t="shared" si="27"/>
        <v>0</v>
      </c>
      <c r="L35" s="16">
        <f>ROUND(E35*F35,2)</f>
        <v>0</v>
      </c>
      <c r="M35" s="16">
        <f>ROUND(H35*E35,2)</f>
        <v>0</v>
      </c>
      <c r="N35" s="16"/>
      <c r="O35" s="16">
        <f>ROUND(J35*E35,2)</f>
        <v>0</v>
      </c>
      <c r="P35" s="57">
        <f t="shared" si="28"/>
        <v>0</v>
      </c>
    </row>
    <row r="36" spans="1:16" s="41" customFormat="1" ht="25.5" x14ac:dyDescent="0.2">
      <c r="A36" s="19"/>
      <c r="B36" s="42"/>
      <c r="C36" s="79" t="s">
        <v>137</v>
      </c>
      <c r="D36" s="54" t="s">
        <v>22</v>
      </c>
      <c r="E36" s="66">
        <v>1</v>
      </c>
      <c r="F36" s="16"/>
      <c r="G36" s="16"/>
      <c r="H36" s="16"/>
      <c r="I36" s="73"/>
      <c r="J36" s="16"/>
      <c r="K36" s="56">
        <f t="shared" si="27"/>
        <v>0</v>
      </c>
      <c r="L36" s="16"/>
      <c r="M36" s="16"/>
      <c r="N36" s="16">
        <f t="shared" ref="N36:N41" si="29">ROUND(E36*I36,2)</f>
        <v>0</v>
      </c>
      <c r="O36" s="16"/>
      <c r="P36" s="57">
        <f t="shared" si="28"/>
        <v>0</v>
      </c>
    </row>
    <row r="37" spans="1:16" s="41" customFormat="1" ht="25.5" x14ac:dyDescent="0.2">
      <c r="A37" s="19"/>
      <c r="B37" s="42"/>
      <c r="C37" s="79" t="s">
        <v>138</v>
      </c>
      <c r="D37" s="54" t="s">
        <v>22</v>
      </c>
      <c r="E37" s="66">
        <v>1</v>
      </c>
      <c r="F37" s="16"/>
      <c r="G37" s="16"/>
      <c r="H37" s="16"/>
      <c r="I37" s="73"/>
      <c r="J37" s="16"/>
      <c r="K37" s="56">
        <f t="shared" si="27"/>
        <v>0</v>
      </c>
      <c r="L37" s="16"/>
      <c r="M37" s="16"/>
      <c r="N37" s="16">
        <f t="shared" si="29"/>
        <v>0</v>
      </c>
      <c r="O37" s="16"/>
      <c r="P37" s="57">
        <f t="shared" si="28"/>
        <v>0</v>
      </c>
    </row>
    <row r="38" spans="1:16" s="41" customFormat="1" ht="25.5" x14ac:dyDescent="0.2">
      <c r="A38" s="19"/>
      <c r="B38" s="42"/>
      <c r="C38" s="79" t="s">
        <v>140</v>
      </c>
      <c r="D38" s="54" t="s">
        <v>22</v>
      </c>
      <c r="E38" s="66">
        <v>1</v>
      </c>
      <c r="F38" s="16"/>
      <c r="G38" s="16"/>
      <c r="H38" s="16"/>
      <c r="I38" s="73"/>
      <c r="J38" s="16"/>
      <c r="K38" s="56">
        <f t="shared" si="27"/>
        <v>0</v>
      </c>
      <c r="L38" s="16"/>
      <c r="M38" s="16"/>
      <c r="N38" s="16">
        <f t="shared" si="29"/>
        <v>0</v>
      </c>
      <c r="O38" s="16"/>
      <c r="P38" s="57">
        <f t="shared" si="28"/>
        <v>0</v>
      </c>
    </row>
    <row r="39" spans="1:16" s="41" customFormat="1" ht="25.5" x14ac:dyDescent="0.2">
      <c r="A39" s="19"/>
      <c r="B39" s="42"/>
      <c r="C39" s="79" t="s">
        <v>142</v>
      </c>
      <c r="D39" s="54" t="s">
        <v>22</v>
      </c>
      <c r="E39" s="66">
        <v>1</v>
      </c>
      <c r="F39" s="16"/>
      <c r="G39" s="16"/>
      <c r="H39" s="16"/>
      <c r="I39" s="73"/>
      <c r="J39" s="16"/>
      <c r="K39" s="56">
        <f t="shared" si="27"/>
        <v>0</v>
      </c>
      <c r="L39" s="16"/>
      <c r="M39" s="16"/>
      <c r="N39" s="16">
        <f t="shared" si="29"/>
        <v>0</v>
      </c>
      <c r="O39" s="16"/>
      <c r="P39" s="57">
        <f t="shared" si="28"/>
        <v>0</v>
      </c>
    </row>
    <row r="40" spans="1:16" s="41" customFormat="1" ht="25.5" x14ac:dyDescent="0.2">
      <c r="A40" s="19"/>
      <c r="B40" s="42"/>
      <c r="C40" s="79" t="s">
        <v>143</v>
      </c>
      <c r="D40" s="54" t="s">
        <v>22</v>
      </c>
      <c r="E40" s="66">
        <v>1</v>
      </c>
      <c r="F40" s="16"/>
      <c r="G40" s="16"/>
      <c r="H40" s="16"/>
      <c r="I40" s="73"/>
      <c r="J40" s="16"/>
      <c r="K40" s="56">
        <f t="shared" si="27"/>
        <v>0</v>
      </c>
      <c r="L40" s="16"/>
      <c r="M40" s="16"/>
      <c r="N40" s="16">
        <f t="shared" si="29"/>
        <v>0</v>
      </c>
      <c r="O40" s="16"/>
      <c r="P40" s="57">
        <f t="shared" si="28"/>
        <v>0</v>
      </c>
    </row>
    <row r="41" spans="1:16" s="41" customFormat="1" ht="38.25" x14ac:dyDescent="0.2">
      <c r="A41" s="19"/>
      <c r="B41" s="42"/>
      <c r="C41" s="79" t="s">
        <v>53</v>
      </c>
      <c r="D41" s="54" t="s">
        <v>22</v>
      </c>
      <c r="E41" s="66">
        <v>1</v>
      </c>
      <c r="F41" s="16"/>
      <c r="G41" s="16"/>
      <c r="H41" s="16"/>
      <c r="I41" s="73"/>
      <c r="J41" s="16"/>
      <c r="K41" s="56">
        <f t="shared" ref="K41" si="30">J41+I41+H41</f>
        <v>0</v>
      </c>
      <c r="L41" s="16"/>
      <c r="M41" s="16"/>
      <c r="N41" s="16">
        <f t="shared" si="29"/>
        <v>0</v>
      </c>
      <c r="O41" s="16"/>
      <c r="P41" s="57">
        <f t="shared" ref="P41" si="31">M41+N41+O41</f>
        <v>0</v>
      </c>
    </row>
    <row r="42" spans="1:16" s="17" customFormat="1" ht="382.5" x14ac:dyDescent="0.2">
      <c r="A42" s="40">
        <v>7</v>
      </c>
      <c r="B42" s="67"/>
      <c r="C42" s="20" t="s">
        <v>132</v>
      </c>
      <c r="D42" s="54" t="s">
        <v>22</v>
      </c>
      <c r="E42" s="66">
        <v>2</v>
      </c>
      <c r="F42" s="73"/>
      <c r="G42" s="73"/>
      <c r="H42" s="16">
        <f>ROUND(F42*G42,2)</f>
        <v>0</v>
      </c>
      <c r="I42" s="16"/>
      <c r="J42" s="73"/>
      <c r="K42" s="56">
        <f t="shared" si="27"/>
        <v>0</v>
      </c>
      <c r="L42" s="16">
        <f>ROUND(E42*F42,2)</f>
        <v>0</v>
      </c>
      <c r="M42" s="16">
        <f>ROUND(H42*E42,2)</f>
        <v>0</v>
      </c>
      <c r="N42" s="16"/>
      <c r="O42" s="16">
        <f>ROUND(J42*E42,2)</f>
        <v>0</v>
      </c>
      <c r="P42" s="57">
        <f t="shared" si="28"/>
        <v>0</v>
      </c>
    </row>
    <row r="43" spans="1:16" s="41" customFormat="1" ht="25.5" x14ac:dyDescent="0.2">
      <c r="A43" s="19"/>
      <c r="B43" s="42"/>
      <c r="C43" s="79" t="s">
        <v>137</v>
      </c>
      <c r="D43" s="54" t="s">
        <v>22</v>
      </c>
      <c r="E43" s="66">
        <v>2</v>
      </c>
      <c r="F43" s="16"/>
      <c r="G43" s="16"/>
      <c r="H43" s="16"/>
      <c r="I43" s="73"/>
      <c r="J43" s="16"/>
      <c r="K43" s="56">
        <f t="shared" si="27"/>
        <v>0</v>
      </c>
      <c r="L43" s="16"/>
      <c r="M43" s="16"/>
      <c r="N43" s="16">
        <f t="shared" ref="N43:N50" si="32">ROUND(E43*I43,2)</f>
        <v>0</v>
      </c>
      <c r="O43" s="16"/>
      <c r="P43" s="57">
        <f t="shared" si="28"/>
        <v>0</v>
      </c>
    </row>
    <row r="44" spans="1:16" s="41" customFormat="1" ht="25.5" x14ac:dyDescent="0.2">
      <c r="A44" s="19"/>
      <c r="B44" s="42"/>
      <c r="C44" s="79" t="s">
        <v>138</v>
      </c>
      <c r="D44" s="54" t="s">
        <v>22</v>
      </c>
      <c r="E44" s="66">
        <v>2</v>
      </c>
      <c r="F44" s="16"/>
      <c r="G44" s="16"/>
      <c r="H44" s="16"/>
      <c r="I44" s="73"/>
      <c r="J44" s="16"/>
      <c r="K44" s="56">
        <f t="shared" si="27"/>
        <v>0</v>
      </c>
      <c r="L44" s="16"/>
      <c r="M44" s="16"/>
      <c r="N44" s="16">
        <f t="shared" si="32"/>
        <v>0</v>
      </c>
      <c r="O44" s="16"/>
      <c r="P44" s="57">
        <f t="shared" si="28"/>
        <v>0</v>
      </c>
    </row>
    <row r="45" spans="1:16" s="41" customFormat="1" ht="25.5" x14ac:dyDescent="0.2">
      <c r="A45" s="19"/>
      <c r="B45" s="42"/>
      <c r="C45" s="79" t="s">
        <v>139</v>
      </c>
      <c r="D45" s="54" t="s">
        <v>22</v>
      </c>
      <c r="E45" s="66">
        <v>2</v>
      </c>
      <c r="F45" s="16"/>
      <c r="G45" s="16"/>
      <c r="H45" s="16"/>
      <c r="I45" s="73"/>
      <c r="J45" s="16"/>
      <c r="K45" s="56">
        <f t="shared" si="27"/>
        <v>0</v>
      </c>
      <c r="L45" s="16"/>
      <c r="M45" s="16"/>
      <c r="N45" s="16">
        <f t="shared" si="32"/>
        <v>0</v>
      </c>
      <c r="O45" s="16"/>
      <c r="P45" s="57">
        <f t="shared" si="28"/>
        <v>0</v>
      </c>
    </row>
    <row r="46" spans="1:16" s="41" customFormat="1" ht="25.5" x14ac:dyDescent="0.2">
      <c r="A46" s="19"/>
      <c r="B46" s="42"/>
      <c r="C46" s="79" t="s">
        <v>140</v>
      </c>
      <c r="D46" s="54" t="s">
        <v>22</v>
      </c>
      <c r="E46" s="66">
        <v>2</v>
      </c>
      <c r="F46" s="16"/>
      <c r="G46" s="16"/>
      <c r="H46" s="16"/>
      <c r="I46" s="73"/>
      <c r="J46" s="16"/>
      <c r="K46" s="56">
        <f t="shared" si="27"/>
        <v>0</v>
      </c>
      <c r="L46" s="16"/>
      <c r="M46" s="16"/>
      <c r="N46" s="16">
        <f t="shared" si="32"/>
        <v>0</v>
      </c>
      <c r="O46" s="16"/>
      <c r="P46" s="57">
        <f t="shared" si="28"/>
        <v>0</v>
      </c>
    </row>
    <row r="47" spans="1:16" s="41" customFormat="1" ht="25.5" x14ac:dyDescent="0.2">
      <c r="A47" s="19"/>
      <c r="B47" s="42"/>
      <c r="C47" s="79" t="s">
        <v>141</v>
      </c>
      <c r="D47" s="54" t="s">
        <v>22</v>
      </c>
      <c r="E47" s="66">
        <v>2</v>
      </c>
      <c r="F47" s="16"/>
      <c r="G47" s="16"/>
      <c r="H47" s="16"/>
      <c r="I47" s="73"/>
      <c r="J47" s="16"/>
      <c r="K47" s="56">
        <f t="shared" si="27"/>
        <v>0</v>
      </c>
      <c r="L47" s="16"/>
      <c r="M47" s="16"/>
      <c r="N47" s="16">
        <f t="shared" si="32"/>
        <v>0</v>
      </c>
      <c r="O47" s="16"/>
      <c r="P47" s="57">
        <f t="shared" si="28"/>
        <v>0</v>
      </c>
    </row>
    <row r="48" spans="1:16" s="41" customFormat="1" ht="25.5" x14ac:dyDescent="0.2">
      <c r="A48" s="19"/>
      <c r="B48" s="42"/>
      <c r="C48" s="79" t="s">
        <v>142</v>
      </c>
      <c r="D48" s="54" t="s">
        <v>22</v>
      </c>
      <c r="E48" s="66">
        <v>2</v>
      </c>
      <c r="F48" s="16"/>
      <c r="G48" s="16"/>
      <c r="H48" s="16"/>
      <c r="I48" s="73"/>
      <c r="J48" s="16"/>
      <c r="K48" s="56">
        <f t="shared" si="27"/>
        <v>0</v>
      </c>
      <c r="L48" s="16"/>
      <c r="M48" s="16"/>
      <c r="N48" s="16">
        <f t="shared" si="32"/>
        <v>0</v>
      </c>
      <c r="O48" s="16"/>
      <c r="P48" s="57">
        <f t="shared" si="28"/>
        <v>0</v>
      </c>
    </row>
    <row r="49" spans="1:16" s="41" customFormat="1" ht="25.5" x14ac:dyDescent="0.2">
      <c r="A49" s="19"/>
      <c r="B49" s="42"/>
      <c r="C49" s="79" t="s">
        <v>143</v>
      </c>
      <c r="D49" s="54" t="s">
        <v>22</v>
      </c>
      <c r="E49" s="66">
        <v>2</v>
      </c>
      <c r="F49" s="16"/>
      <c r="G49" s="16"/>
      <c r="H49" s="16"/>
      <c r="I49" s="73"/>
      <c r="J49" s="16"/>
      <c r="K49" s="56">
        <f t="shared" si="27"/>
        <v>0</v>
      </c>
      <c r="L49" s="16"/>
      <c r="M49" s="16"/>
      <c r="N49" s="16">
        <f t="shared" si="32"/>
        <v>0</v>
      </c>
      <c r="O49" s="16"/>
      <c r="P49" s="57">
        <f t="shared" si="28"/>
        <v>0</v>
      </c>
    </row>
    <row r="50" spans="1:16" s="41" customFormat="1" ht="38.25" x14ac:dyDescent="0.2">
      <c r="A50" s="19"/>
      <c r="B50" s="42"/>
      <c r="C50" s="79" t="s">
        <v>53</v>
      </c>
      <c r="D50" s="54" t="s">
        <v>22</v>
      </c>
      <c r="E50" s="66">
        <v>2</v>
      </c>
      <c r="F50" s="16"/>
      <c r="G50" s="16"/>
      <c r="H50" s="16"/>
      <c r="I50" s="73"/>
      <c r="J50" s="16"/>
      <c r="K50" s="56">
        <f t="shared" ref="K50:K59" si="33">J50+I50+H50</f>
        <v>0</v>
      </c>
      <c r="L50" s="16"/>
      <c r="M50" s="16"/>
      <c r="N50" s="16">
        <f t="shared" si="32"/>
        <v>0</v>
      </c>
      <c r="O50" s="16"/>
      <c r="P50" s="57">
        <f t="shared" ref="P50:P59" si="34">M50+N50+O50</f>
        <v>0</v>
      </c>
    </row>
    <row r="51" spans="1:16" s="17" customFormat="1" ht="369.75" x14ac:dyDescent="0.2">
      <c r="A51" s="40">
        <v>8</v>
      </c>
      <c r="B51" s="67"/>
      <c r="C51" s="20" t="s">
        <v>133</v>
      </c>
      <c r="D51" s="54" t="s">
        <v>22</v>
      </c>
      <c r="E51" s="66">
        <v>1</v>
      </c>
      <c r="F51" s="73"/>
      <c r="G51" s="73"/>
      <c r="H51" s="16">
        <f>ROUND(F51*G51,2)</f>
        <v>0</v>
      </c>
      <c r="I51" s="16"/>
      <c r="J51" s="73"/>
      <c r="K51" s="56">
        <f t="shared" si="33"/>
        <v>0</v>
      </c>
      <c r="L51" s="16">
        <f>ROUND(E51*F51,2)</f>
        <v>0</v>
      </c>
      <c r="M51" s="16">
        <f>ROUND(H51*E51,2)</f>
        <v>0</v>
      </c>
      <c r="N51" s="16"/>
      <c r="O51" s="16">
        <f>ROUND(J51*E51,2)</f>
        <v>0</v>
      </c>
      <c r="P51" s="57">
        <f t="shared" si="34"/>
        <v>0</v>
      </c>
    </row>
    <row r="52" spans="1:16" s="41" customFormat="1" ht="25.5" x14ac:dyDescent="0.2">
      <c r="A52" s="19"/>
      <c r="B52" s="42"/>
      <c r="C52" s="79" t="s">
        <v>137</v>
      </c>
      <c r="D52" s="54" t="s">
        <v>22</v>
      </c>
      <c r="E52" s="66">
        <v>1</v>
      </c>
      <c r="F52" s="16"/>
      <c r="G52" s="16"/>
      <c r="H52" s="16"/>
      <c r="I52" s="73"/>
      <c r="J52" s="16"/>
      <c r="K52" s="56">
        <f t="shared" si="33"/>
        <v>0</v>
      </c>
      <c r="L52" s="16"/>
      <c r="M52" s="16"/>
      <c r="N52" s="16">
        <f t="shared" ref="N52:N59" si="35">ROUND(E52*I52,2)</f>
        <v>0</v>
      </c>
      <c r="O52" s="16"/>
      <c r="P52" s="57">
        <f t="shared" si="34"/>
        <v>0</v>
      </c>
    </row>
    <row r="53" spans="1:16" s="41" customFormat="1" ht="25.5" x14ac:dyDescent="0.2">
      <c r="A53" s="19"/>
      <c r="B53" s="42"/>
      <c r="C53" s="79" t="s">
        <v>138</v>
      </c>
      <c r="D53" s="54" t="s">
        <v>22</v>
      </c>
      <c r="E53" s="66">
        <v>1</v>
      </c>
      <c r="F53" s="16"/>
      <c r="G53" s="16"/>
      <c r="H53" s="16"/>
      <c r="I53" s="73"/>
      <c r="J53" s="16"/>
      <c r="K53" s="56">
        <f t="shared" si="33"/>
        <v>0</v>
      </c>
      <c r="L53" s="16"/>
      <c r="M53" s="16"/>
      <c r="N53" s="16">
        <f t="shared" si="35"/>
        <v>0</v>
      </c>
      <c r="O53" s="16"/>
      <c r="P53" s="57">
        <f t="shared" si="34"/>
        <v>0</v>
      </c>
    </row>
    <row r="54" spans="1:16" s="41" customFormat="1" ht="25.5" x14ac:dyDescent="0.2">
      <c r="A54" s="19"/>
      <c r="B54" s="42"/>
      <c r="C54" s="79" t="s">
        <v>139</v>
      </c>
      <c r="D54" s="54" t="s">
        <v>22</v>
      </c>
      <c r="E54" s="66">
        <v>1</v>
      </c>
      <c r="F54" s="16"/>
      <c r="G54" s="16"/>
      <c r="H54" s="16"/>
      <c r="I54" s="73"/>
      <c r="J54" s="16"/>
      <c r="K54" s="56">
        <f t="shared" si="33"/>
        <v>0</v>
      </c>
      <c r="L54" s="16"/>
      <c r="M54" s="16"/>
      <c r="N54" s="16">
        <f t="shared" si="35"/>
        <v>0</v>
      </c>
      <c r="O54" s="16"/>
      <c r="P54" s="57">
        <f t="shared" si="34"/>
        <v>0</v>
      </c>
    </row>
    <row r="55" spans="1:16" s="41" customFormat="1" ht="25.5" x14ac:dyDescent="0.2">
      <c r="A55" s="19"/>
      <c r="B55" s="42"/>
      <c r="C55" s="79" t="s">
        <v>140</v>
      </c>
      <c r="D55" s="54" t="s">
        <v>22</v>
      </c>
      <c r="E55" s="66">
        <v>1</v>
      </c>
      <c r="F55" s="16"/>
      <c r="G55" s="16"/>
      <c r="H55" s="16"/>
      <c r="I55" s="73"/>
      <c r="J55" s="16"/>
      <c r="K55" s="56">
        <f t="shared" si="33"/>
        <v>0</v>
      </c>
      <c r="L55" s="16"/>
      <c r="M55" s="16"/>
      <c r="N55" s="16">
        <f t="shared" si="35"/>
        <v>0</v>
      </c>
      <c r="O55" s="16"/>
      <c r="P55" s="57">
        <f t="shared" si="34"/>
        <v>0</v>
      </c>
    </row>
    <row r="56" spans="1:16" s="41" customFormat="1" ht="25.5" x14ac:dyDescent="0.2">
      <c r="A56" s="19"/>
      <c r="B56" s="42"/>
      <c r="C56" s="79" t="s">
        <v>141</v>
      </c>
      <c r="D56" s="54" t="s">
        <v>22</v>
      </c>
      <c r="E56" s="66">
        <v>1</v>
      </c>
      <c r="F56" s="16"/>
      <c r="G56" s="16"/>
      <c r="H56" s="16"/>
      <c r="I56" s="73"/>
      <c r="J56" s="16"/>
      <c r="K56" s="56">
        <f t="shared" si="33"/>
        <v>0</v>
      </c>
      <c r="L56" s="16"/>
      <c r="M56" s="16"/>
      <c r="N56" s="16">
        <f t="shared" si="35"/>
        <v>0</v>
      </c>
      <c r="O56" s="16"/>
      <c r="P56" s="57">
        <f t="shared" si="34"/>
        <v>0</v>
      </c>
    </row>
    <row r="57" spans="1:16" s="41" customFormat="1" ht="25.5" x14ac:dyDescent="0.2">
      <c r="A57" s="19"/>
      <c r="B57" s="42"/>
      <c r="C57" s="79" t="s">
        <v>142</v>
      </c>
      <c r="D57" s="54" t="s">
        <v>22</v>
      </c>
      <c r="E57" s="66">
        <v>1</v>
      </c>
      <c r="F57" s="16"/>
      <c r="G57" s="16"/>
      <c r="H57" s="16"/>
      <c r="I57" s="73"/>
      <c r="J57" s="16"/>
      <c r="K57" s="56">
        <f t="shared" si="33"/>
        <v>0</v>
      </c>
      <c r="L57" s="16"/>
      <c r="M57" s="16"/>
      <c r="N57" s="16">
        <f t="shared" si="35"/>
        <v>0</v>
      </c>
      <c r="O57" s="16"/>
      <c r="P57" s="57">
        <f t="shared" si="34"/>
        <v>0</v>
      </c>
    </row>
    <row r="58" spans="1:16" s="41" customFormat="1" ht="25.5" x14ac:dyDescent="0.2">
      <c r="A58" s="19"/>
      <c r="B58" s="42"/>
      <c r="C58" s="79" t="s">
        <v>143</v>
      </c>
      <c r="D58" s="54" t="s">
        <v>22</v>
      </c>
      <c r="E58" s="66">
        <v>1</v>
      </c>
      <c r="F58" s="16"/>
      <c r="G58" s="16"/>
      <c r="H58" s="16"/>
      <c r="I58" s="73"/>
      <c r="J58" s="16"/>
      <c r="K58" s="56">
        <f t="shared" si="33"/>
        <v>0</v>
      </c>
      <c r="L58" s="16"/>
      <c r="M58" s="16"/>
      <c r="N58" s="16">
        <f t="shared" si="35"/>
        <v>0</v>
      </c>
      <c r="O58" s="16"/>
      <c r="P58" s="57">
        <f t="shared" si="34"/>
        <v>0</v>
      </c>
    </row>
    <row r="59" spans="1:16" s="41" customFormat="1" ht="38.25" x14ac:dyDescent="0.2">
      <c r="A59" s="19"/>
      <c r="B59" s="42"/>
      <c r="C59" s="79" t="s">
        <v>53</v>
      </c>
      <c r="D59" s="54" t="s">
        <v>22</v>
      </c>
      <c r="E59" s="66">
        <v>1</v>
      </c>
      <c r="F59" s="16"/>
      <c r="G59" s="16"/>
      <c r="H59" s="16"/>
      <c r="I59" s="73"/>
      <c r="J59" s="16"/>
      <c r="K59" s="56">
        <f t="shared" si="33"/>
        <v>0</v>
      </c>
      <c r="L59" s="16"/>
      <c r="M59" s="16"/>
      <c r="N59" s="16">
        <f t="shared" si="35"/>
        <v>0</v>
      </c>
      <c r="O59" s="16"/>
      <c r="P59" s="57">
        <f t="shared" si="34"/>
        <v>0</v>
      </c>
    </row>
    <row r="60" spans="1:16" s="17" customFormat="1" ht="369.75" x14ac:dyDescent="0.2">
      <c r="A60" s="40">
        <v>9</v>
      </c>
      <c r="B60" s="67"/>
      <c r="C60" s="20" t="s">
        <v>134</v>
      </c>
      <c r="D60" s="54" t="s">
        <v>22</v>
      </c>
      <c r="E60" s="66">
        <v>1</v>
      </c>
      <c r="F60" s="73"/>
      <c r="G60" s="73"/>
      <c r="H60" s="16">
        <f>ROUND(F60*G60,2)</f>
        <v>0</v>
      </c>
      <c r="I60" s="16"/>
      <c r="J60" s="73"/>
      <c r="K60" s="56">
        <f t="shared" ref="K60:K68" si="36">J60+I60+H60</f>
        <v>0</v>
      </c>
      <c r="L60" s="16">
        <f>ROUND(E60*F60,2)</f>
        <v>0</v>
      </c>
      <c r="M60" s="16">
        <f>ROUND(H60*E60,2)</f>
        <v>0</v>
      </c>
      <c r="N60" s="16"/>
      <c r="O60" s="16">
        <f>ROUND(J60*E60,2)</f>
        <v>0</v>
      </c>
      <c r="P60" s="57">
        <f t="shared" ref="P60:P68" si="37">M60+N60+O60</f>
        <v>0</v>
      </c>
    </row>
    <row r="61" spans="1:16" s="41" customFormat="1" ht="25.5" x14ac:dyDescent="0.2">
      <c r="A61" s="19"/>
      <c r="B61" s="42"/>
      <c r="C61" s="79" t="s">
        <v>63</v>
      </c>
      <c r="D61" s="54" t="s">
        <v>20</v>
      </c>
      <c r="E61" s="66">
        <v>1</v>
      </c>
      <c r="F61" s="16"/>
      <c r="G61" s="16"/>
      <c r="H61" s="16"/>
      <c r="I61" s="73"/>
      <c r="J61" s="16"/>
      <c r="K61" s="56">
        <f t="shared" ref="K61" si="38">J61+I61+H61</f>
        <v>0</v>
      </c>
      <c r="L61" s="16"/>
      <c r="M61" s="16"/>
      <c r="N61" s="16">
        <f t="shared" ref="N61" si="39">ROUND(E61*I61,2)</f>
        <v>0</v>
      </c>
      <c r="O61" s="16"/>
      <c r="P61" s="57">
        <f t="shared" ref="P61" si="40">M61+N61+O61</f>
        <v>0</v>
      </c>
    </row>
    <row r="62" spans="1:16" s="41" customFormat="1" ht="25.5" x14ac:dyDescent="0.2">
      <c r="A62" s="19"/>
      <c r="B62" s="42"/>
      <c r="C62" s="79" t="s">
        <v>137</v>
      </c>
      <c r="D62" s="54" t="s">
        <v>22</v>
      </c>
      <c r="E62" s="66">
        <v>1</v>
      </c>
      <c r="F62" s="16"/>
      <c r="G62" s="16"/>
      <c r="H62" s="16"/>
      <c r="I62" s="73"/>
      <c r="J62" s="16"/>
      <c r="K62" s="56">
        <f t="shared" si="36"/>
        <v>0</v>
      </c>
      <c r="L62" s="16"/>
      <c r="M62" s="16"/>
      <c r="N62" s="16">
        <f t="shared" ref="N62:N68" si="41">ROUND(E62*I62,2)</f>
        <v>0</v>
      </c>
      <c r="O62" s="16"/>
      <c r="P62" s="57">
        <f t="shared" si="37"/>
        <v>0</v>
      </c>
    </row>
    <row r="63" spans="1:16" s="41" customFormat="1" ht="25.5" x14ac:dyDescent="0.2">
      <c r="A63" s="19"/>
      <c r="B63" s="42"/>
      <c r="C63" s="79" t="s">
        <v>138</v>
      </c>
      <c r="D63" s="54" t="s">
        <v>22</v>
      </c>
      <c r="E63" s="66">
        <v>1</v>
      </c>
      <c r="F63" s="16"/>
      <c r="G63" s="16"/>
      <c r="H63" s="16"/>
      <c r="I63" s="73"/>
      <c r="J63" s="16"/>
      <c r="K63" s="56">
        <f t="shared" si="36"/>
        <v>0</v>
      </c>
      <c r="L63" s="16"/>
      <c r="M63" s="16"/>
      <c r="N63" s="16">
        <f t="shared" si="41"/>
        <v>0</v>
      </c>
      <c r="O63" s="16"/>
      <c r="P63" s="57">
        <f t="shared" si="37"/>
        <v>0</v>
      </c>
    </row>
    <row r="64" spans="1:16" s="41" customFormat="1" ht="25.5" x14ac:dyDescent="0.2">
      <c r="A64" s="19"/>
      <c r="B64" s="42"/>
      <c r="C64" s="79" t="s">
        <v>139</v>
      </c>
      <c r="D64" s="54" t="s">
        <v>22</v>
      </c>
      <c r="E64" s="66">
        <v>1</v>
      </c>
      <c r="F64" s="16"/>
      <c r="G64" s="16"/>
      <c r="H64" s="16"/>
      <c r="I64" s="73"/>
      <c r="J64" s="16"/>
      <c r="K64" s="56">
        <f t="shared" si="36"/>
        <v>0</v>
      </c>
      <c r="L64" s="16"/>
      <c r="M64" s="16"/>
      <c r="N64" s="16">
        <f t="shared" si="41"/>
        <v>0</v>
      </c>
      <c r="O64" s="16"/>
      <c r="P64" s="57">
        <f t="shared" si="37"/>
        <v>0</v>
      </c>
    </row>
    <row r="65" spans="1:16" s="41" customFormat="1" ht="25.5" x14ac:dyDescent="0.2">
      <c r="A65" s="19"/>
      <c r="B65" s="42"/>
      <c r="C65" s="79" t="s">
        <v>140</v>
      </c>
      <c r="D65" s="54" t="s">
        <v>22</v>
      </c>
      <c r="E65" s="66">
        <v>1</v>
      </c>
      <c r="F65" s="16"/>
      <c r="G65" s="16"/>
      <c r="H65" s="16"/>
      <c r="I65" s="73"/>
      <c r="J65" s="16"/>
      <c r="K65" s="56">
        <f t="shared" si="36"/>
        <v>0</v>
      </c>
      <c r="L65" s="16"/>
      <c r="M65" s="16"/>
      <c r="N65" s="16">
        <f t="shared" si="41"/>
        <v>0</v>
      </c>
      <c r="O65" s="16"/>
      <c r="P65" s="57">
        <f t="shared" si="37"/>
        <v>0</v>
      </c>
    </row>
    <row r="66" spans="1:16" s="41" customFormat="1" ht="25.5" x14ac:dyDescent="0.2">
      <c r="A66" s="19"/>
      <c r="B66" s="42"/>
      <c r="C66" s="79" t="s">
        <v>141</v>
      </c>
      <c r="D66" s="54" t="s">
        <v>22</v>
      </c>
      <c r="E66" s="66">
        <v>1</v>
      </c>
      <c r="F66" s="16"/>
      <c r="G66" s="16"/>
      <c r="H66" s="16"/>
      <c r="I66" s="73"/>
      <c r="J66" s="16"/>
      <c r="K66" s="56">
        <f t="shared" si="36"/>
        <v>0</v>
      </c>
      <c r="L66" s="16"/>
      <c r="M66" s="16"/>
      <c r="N66" s="16">
        <f t="shared" si="41"/>
        <v>0</v>
      </c>
      <c r="O66" s="16"/>
      <c r="P66" s="57">
        <f t="shared" si="37"/>
        <v>0</v>
      </c>
    </row>
    <row r="67" spans="1:16" s="41" customFormat="1" ht="25.5" x14ac:dyDescent="0.2">
      <c r="A67" s="19"/>
      <c r="B67" s="42"/>
      <c r="C67" s="79" t="s">
        <v>143</v>
      </c>
      <c r="D67" s="54" t="s">
        <v>22</v>
      </c>
      <c r="E67" s="66">
        <v>1</v>
      </c>
      <c r="F67" s="16"/>
      <c r="G67" s="16"/>
      <c r="H67" s="16"/>
      <c r="I67" s="73"/>
      <c r="J67" s="16"/>
      <c r="K67" s="56">
        <f t="shared" si="36"/>
        <v>0</v>
      </c>
      <c r="L67" s="16"/>
      <c r="M67" s="16"/>
      <c r="N67" s="16">
        <f t="shared" si="41"/>
        <v>0</v>
      </c>
      <c r="O67" s="16"/>
      <c r="P67" s="57">
        <f t="shared" si="37"/>
        <v>0</v>
      </c>
    </row>
    <row r="68" spans="1:16" s="41" customFormat="1" ht="38.25" x14ac:dyDescent="0.2">
      <c r="A68" s="19"/>
      <c r="B68" s="42"/>
      <c r="C68" s="79" t="s">
        <v>53</v>
      </c>
      <c r="D68" s="54" t="s">
        <v>22</v>
      </c>
      <c r="E68" s="66">
        <v>1</v>
      </c>
      <c r="F68" s="16"/>
      <c r="G68" s="16"/>
      <c r="H68" s="16"/>
      <c r="I68" s="73"/>
      <c r="J68" s="16"/>
      <c r="K68" s="56">
        <f t="shared" si="36"/>
        <v>0</v>
      </c>
      <c r="L68" s="16"/>
      <c r="M68" s="16"/>
      <c r="N68" s="16">
        <f t="shared" si="41"/>
        <v>0</v>
      </c>
      <c r="O68" s="16"/>
      <c r="P68" s="57">
        <f t="shared" si="37"/>
        <v>0</v>
      </c>
    </row>
    <row r="69" spans="1:16" s="17" customFormat="1" ht="229.5" x14ac:dyDescent="0.2">
      <c r="A69" s="40">
        <v>10</v>
      </c>
      <c r="B69" s="42"/>
      <c r="C69" s="20" t="s">
        <v>135</v>
      </c>
      <c r="D69" s="54" t="s">
        <v>22</v>
      </c>
      <c r="E69" s="66">
        <v>5</v>
      </c>
      <c r="F69" s="73"/>
      <c r="G69" s="73"/>
      <c r="H69" s="16">
        <f>ROUND(F69*G69,2)</f>
        <v>0</v>
      </c>
      <c r="I69" s="16"/>
      <c r="J69" s="73"/>
      <c r="K69" s="56">
        <f t="shared" ref="K69:K70" si="42">J69+I69+H69</f>
        <v>0</v>
      </c>
      <c r="L69" s="16">
        <f>ROUND(E69*F69,2)</f>
        <v>0</v>
      </c>
      <c r="M69" s="16">
        <f>ROUND(H69*E69,2)</f>
        <v>0</v>
      </c>
      <c r="N69" s="16"/>
      <c r="O69" s="16">
        <f>ROUND(J69*E69,2)</f>
        <v>0</v>
      </c>
      <c r="P69" s="57">
        <f t="shared" ref="P69:P70" si="43">M69+N69+O69</f>
        <v>0</v>
      </c>
    </row>
    <row r="70" spans="1:16" s="41" customFormat="1" ht="25.5" x14ac:dyDescent="0.2">
      <c r="A70" s="19"/>
      <c r="B70" s="42"/>
      <c r="C70" s="79" t="s">
        <v>59</v>
      </c>
      <c r="D70" s="54" t="s">
        <v>22</v>
      </c>
      <c r="E70" s="66">
        <v>1</v>
      </c>
      <c r="F70" s="16"/>
      <c r="G70" s="16"/>
      <c r="H70" s="16"/>
      <c r="I70" s="73"/>
      <c r="J70" s="16"/>
      <c r="K70" s="56">
        <f t="shared" si="42"/>
        <v>0</v>
      </c>
      <c r="L70" s="16"/>
      <c r="M70" s="16"/>
      <c r="N70" s="16">
        <f t="shared" ref="N70" si="44">ROUND(E70*I70,2)</f>
        <v>0</v>
      </c>
      <c r="O70" s="16"/>
      <c r="P70" s="57">
        <f t="shared" si="43"/>
        <v>0</v>
      </c>
    </row>
    <row r="71" spans="1:16" s="41" customFormat="1" ht="18" customHeight="1" x14ac:dyDescent="0.2">
      <c r="A71" s="19"/>
      <c r="B71" s="20"/>
      <c r="C71" s="78" t="s">
        <v>56</v>
      </c>
      <c r="D71" s="54"/>
      <c r="E71" s="55"/>
      <c r="F71" s="16"/>
      <c r="G71" s="16"/>
      <c r="H71" s="16"/>
      <c r="I71" s="16"/>
      <c r="J71" s="56"/>
      <c r="K71" s="56"/>
      <c r="L71" s="16"/>
      <c r="M71" s="16"/>
      <c r="N71" s="16"/>
      <c r="O71" s="16"/>
      <c r="P71" s="57"/>
    </row>
    <row r="72" spans="1:16" s="17" customFormat="1" ht="344.25" x14ac:dyDescent="0.2">
      <c r="A72" s="40">
        <v>11</v>
      </c>
      <c r="B72" s="20"/>
      <c r="C72" s="20" t="s">
        <v>136</v>
      </c>
      <c r="D72" s="54" t="s">
        <v>22</v>
      </c>
      <c r="E72" s="66">
        <v>4</v>
      </c>
      <c r="F72" s="73"/>
      <c r="G72" s="73"/>
      <c r="H72" s="16">
        <f>ROUND(F72*G72,2)</f>
        <v>0</v>
      </c>
      <c r="I72" s="16"/>
      <c r="J72" s="73"/>
      <c r="K72" s="56">
        <f t="shared" ref="K72:K76" si="45">J72+I72+H72</f>
        <v>0</v>
      </c>
      <c r="L72" s="16">
        <f>ROUND(E72*F72,2)</f>
        <v>0</v>
      </c>
      <c r="M72" s="16">
        <f>ROUND(H72*E72,2)</f>
        <v>0</v>
      </c>
      <c r="N72" s="16"/>
      <c r="O72" s="16">
        <f>ROUND(J72*E72,2)</f>
        <v>0</v>
      </c>
      <c r="P72" s="57">
        <f t="shared" ref="P72:P76" si="46">M72+N72+O72</f>
        <v>0</v>
      </c>
    </row>
    <row r="73" spans="1:16" s="41" customFormat="1" ht="25.5" x14ac:dyDescent="0.2">
      <c r="A73" s="19"/>
      <c r="B73" s="42"/>
      <c r="C73" s="79" t="s">
        <v>146</v>
      </c>
      <c r="D73" s="54" t="s">
        <v>22</v>
      </c>
      <c r="E73" s="66">
        <v>4</v>
      </c>
      <c r="F73" s="16"/>
      <c r="G73" s="16"/>
      <c r="H73" s="16"/>
      <c r="I73" s="73"/>
      <c r="J73" s="16"/>
      <c r="K73" s="56">
        <f t="shared" si="45"/>
        <v>0</v>
      </c>
      <c r="L73" s="16"/>
      <c r="M73" s="16"/>
      <c r="N73" s="16">
        <f t="shared" ref="N73:N76" si="47">ROUND(E73*I73,2)</f>
        <v>0</v>
      </c>
      <c r="O73" s="16"/>
      <c r="P73" s="57">
        <f t="shared" si="46"/>
        <v>0</v>
      </c>
    </row>
    <row r="74" spans="1:16" s="41" customFormat="1" ht="25.5" x14ac:dyDescent="0.2">
      <c r="A74" s="19"/>
      <c r="B74" s="42"/>
      <c r="C74" s="79" t="s">
        <v>147</v>
      </c>
      <c r="D74" s="54" t="s">
        <v>22</v>
      </c>
      <c r="E74" s="66">
        <v>4</v>
      </c>
      <c r="F74" s="16"/>
      <c r="G74" s="16"/>
      <c r="H74" s="16"/>
      <c r="I74" s="73"/>
      <c r="J74" s="16"/>
      <c r="K74" s="56">
        <f t="shared" si="45"/>
        <v>0</v>
      </c>
      <c r="L74" s="16"/>
      <c r="M74" s="16"/>
      <c r="N74" s="16">
        <f t="shared" si="47"/>
        <v>0</v>
      </c>
      <c r="O74" s="16"/>
      <c r="P74" s="57">
        <f t="shared" si="46"/>
        <v>0</v>
      </c>
    </row>
    <row r="75" spans="1:16" s="41" customFormat="1" ht="25.5" x14ac:dyDescent="0.2">
      <c r="A75" s="19"/>
      <c r="B75" s="42"/>
      <c r="C75" s="79" t="s">
        <v>148</v>
      </c>
      <c r="D75" s="54" t="s">
        <v>22</v>
      </c>
      <c r="E75" s="66">
        <v>4</v>
      </c>
      <c r="F75" s="16"/>
      <c r="G75" s="16"/>
      <c r="H75" s="16"/>
      <c r="I75" s="73"/>
      <c r="J75" s="16"/>
      <c r="K75" s="56">
        <f t="shared" si="45"/>
        <v>0</v>
      </c>
      <c r="L75" s="16"/>
      <c r="M75" s="16"/>
      <c r="N75" s="16">
        <f t="shared" si="47"/>
        <v>0</v>
      </c>
      <c r="O75" s="16"/>
      <c r="P75" s="57">
        <f t="shared" si="46"/>
        <v>0</v>
      </c>
    </row>
    <row r="76" spans="1:16" s="41" customFormat="1" ht="25.5" x14ac:dyDescent="0.2">
      <c r="A76" s="19"/>
      <c r="B76" s="42"/>
      <c r="C76" s="79" t="s">
        <v>57</v>
      </c>
      <c r="D76" s="54" t="s">
        <v>22</v>
      </c>
      <c r="E76" s="66">
        <v>4</v>
      </c>
      <c r="F76" s="16"/>
      <c r="G76" s="16"/>
      <c r="H76" s="16"/>
      <c r="I76" s="73"/>
      <c r="J76" s="16"/>
      <c r="K76" s="56">
        <f t="shared" si="45"/>
        <v>0</v>
      </c>
      <c r="L76" s="16"/>
      <c r="M76" s="16"/>
      <c r="N76" s="16">
        <f t="shared" si="47"/>
        <v>0</v>
      </c>
      <c r="O76" s="16"/>
      <c r="P76" s="57">
        <f t="shared" si="46"/>
        <v>0</v>
      </c>
    </row>
    <row r="77" spans="1:16" s="41" customFormat="1" ht="25.5" x14ac:dyDescent="0.2">
      <c r="A77" s="19"/>
      <c r="B77" s="20"/>
      <c r="C77" s="82" t="s">
        <v>114</v>
      </c>
      <c r="D77" s="54"/>
      <c r="E77" s="55"/>
      <c r="F77" s="16"/>
      <c r="G77" s="16"/>
      <c r="H77" s="16"/>
      <c r="I77" s="16"/>
      <c r="J77" s="56"/>
      <c r="K77" s="56"/>
      <c r="L77" s="16"/>
      <c r="M77" s="16"/>
      <c r="N77" s="16"/>
      <c r="O77" s="16"/>
      <c r="P77" s="57"/>
    </row>
    <row r="78" spans="1:16" s="17" customFormat="1" ht="63.75" x14ac:dyDescent="0.2">
      <c r="A78" s="40">
        <v>12</v>
      </c>
      <c r="B78" s="67"/>
      <c r="C78" s="20" t="s">
        <v>116</v>
      </c>
      <c r="D78" s="54" t="s">
        <v>21</v>
      </c>
      <c r="E78" s="81">
        <v>18.399999999999999</v>
      </c>
      <c r="F78" s="73"/>
      <c r="G78" s="73"/>
      <c r="H78" s="16">
        <f>ROUND(F78*G78,2)</f>
        <v>0</v>
      </c>
      <c r="I78" s="16"/>
      <c r="J78" s="73"/>
      <c r="K78" s="56">
        <f t="shared" ref="K78:K79" si="48">J78+I78+H78</f>
        <v>0</v>
      </c>
      <c r="L78" s="16">
        <f>ROUND(E78*F78,2)</f>
        <v>0</v>
      </c>
      <c r="M78" s="16">
        <f>ROUND(H78*E78,2)</f>
        <v>0</v>
      </c>
      <c r="N78" s="16"/>
      <c r="O78" s="16">
        <f>ROUND(J78*E78,2)</f>
        <v>0</v>
      </c>
      <c r="P78" s="57">
        <f t="shared" ref="P78:P79" si="49">M78+N78+O78</f>
        <v>0</v>
      </c>
    </row>
    <row r="79" spans="1:16" s="41" customFormat="1" ht="51" x14ac:dyDescent="0.2">
      <c r="A79" s="19"/>
      <c r="B79" s="42"/>
      <c r="C79" s="79" t="s">
        <v>121</v>
      </c>
      <c r="D79" s="54" t="s">
        <v>22</v>
      </c>
      <c r="E79" s="66">
        <v>1</v>
      </c>
      <c r="F79" s="16"/>
      <c r="G79" s="16"/>
      <c r="H79" s="16"/>
      <c r="I79" s="73"/>
      <c r="J79" s="16"/>
      <c r="K79" s="56">
        <f t="shared" si="48"/>
        <v>0</v>
      </c>
      <c r="L79" s="16"/>
      <c r="M79" s="16"/>
      <c r="N79" s="16">
        <f t="shared" ref="N79" si="50">ROUND(E79*I79,2)</f>
        <v>0</v>
      </c>
      <c r="O79" s="16"/>
      <c r="P79" s="57">
        <f t="shared" si="49"/>
        <v>0</v>
      </c>
    </row>
    <row r="80" spans="1:16" s="41" customFormat="1" ht="25.5" x14ac:dyDescent="0.2">
      <c r="A80" s="19"/>
      <c r="B80" s="42"/>
      <c r="C80" s="79" t="s">
        <v>127</v>
      </c>
      <c r="D80" s="54" t="s">
        <v>22</v>
      </c>
      <c r="E80" s="66">
        <v>1</v>
      </c>
      <c r="F80" s="16"/>
      <c r="G80" s="16"/>
      <c r="H80" s="16"/>
      <c r="I80" s="73"/>
      <c r="J80" s="56"/>
      <c r="K80" s="56">
        <f t="shared" ref="K80" si="51">J80+I80+H80</f>
        <v>0</v>
      </c>
      <c r="L80" s="16"/>
      <c r="M80" s="16"/>
      <c r="N80" s="16">
        <f t="shared" ref="N80" si="52">ROUND(E80*I80,2)</f>
        <v>0</v>
      </c>
      <c r="O80" s="16"/>
      <c r="P80" s="57">
        <f t="shared" ref="P80" si="53">M80+N80+O80</f>
        <v>0</v>
      </c>
    </row>
    <row r="81" spans="1:16" s="17" customFormat="1" ht="38.25" x14ac:dyDescent="0.2">
      <c r="A81" s="40">
        <v>13</v>
      </c>
      <c r="B81" s="42"/>
      <c r="C81" s="20" t="s">
        <v>62</v>
      </c>
      <c r="D81" s="54" t="s">
        <v>21</v>
      </c>
      <c r="E81" s="81">
        <v>6.8</v>
      </c>
      <c r="F81" s="73"/>
      <c r="G81" s="73"/>
      <c r="H81" s="16">
        <f>ROUND(F81*G81,2)</f>
        <v>0</v>
      </c>
      <c r="I81" s="16"/>
      <c r="J81" s="73"/>
      <c r="K81" s="56">
        <f t="shared" ref="K81:K101" si="54">J81+I81+H81</f>
        <v>0</v>
      </c>
      <c r="L81" s="16">
        <f>ROUND(E81*F81,2)</f>
        <v>0</v>
      </c>
      <c r="M81" s="16">
        <f>ROUND(H81*E81,2)</f>
        <v>0</v>
      </c>
      <c r="N81" s="16"/>
      <c r="O81" s="16">
        <f>ROUND(J81*E81,2)</f>
        <v>0</v>
      </c>
      <c r="P81" s="57">
        <f t="shared" ref="P81:P101" si="55">M81+N81+O81</f>
        <v>0</v>
      </c>
    </row>
    <row r="82" spans="1:16" s="41" customFormat="1" x14ac:dyDescent="0.2">
      <c r="A82" s="19"/>
      <c r="B82" s="42"/>
      <c r="C82" s="79" t="s">
        <v>128</v>
      </c>
      <c r="D82" s="54" t="s">
        <v>22</v>
      </c>
      <c r="E82" s="66">
        <v>1</v>
      </c>
      <c r="F82" s="16"/>
      <c r="G82" s="16"/>
      <c r="H82" s="16"/>
      <c r="I82" s="73"/>
      <c r="J82" s="56"/>
      <c r="K82" s="56">
        <f t="shared" si="54"/>
        <v>0</v>
      </c>
      <c r="L82" s="16"/>
      <c r="M82" s="16"/>
      <c r="N82" s="16">
        <f t="shared" ref="N82" si="56">ROUND(E82*I82,2)</f>
        <v>0</v>
      </c>
      <c r="O82" s="16"/>
      <c r="P82" s="57">
        <f t="shared" si="55"/>
        <v>0</v>
      </c>
    </row>
    <row r="83" spans="1:16" s="41" customFormat="1" ht="25.5" x14ac:dyDescent="0.2">
      <c r="A83" s="19"/>
      <c r="B83" s="20"/>
      <c r="C83" s="82" t="s">
        <v>61</v>
      </c>
      <c r="D83" s="54"/>
      <c r="E83" s="55"/>
      <c r="F83" s="16"/>
      <c r="G83" s="16"/>
      <c r="H83" s="16"/>
      <c r="I83" s="16"/>
      <c r="J83" s="56"/>
      <c r="K83" s="56"/>
      <c r="L83" s="16"/>
      <c r="M83" s="16"/>
      <c r="N83" s="16"/>
      <c r="O83" s="16"/>
      <c r="P83" s="57"/>
    </row>
    <row r="84" spans="1:16" s="41" customFormat="1" ht="18" customHeight="1" x14ac:dyDescent="0.2">
      <c r="A84" s="19"/>
      <c r="B84" s="20"/>
      <c r="C84" s="78" t="s">
        <v>55</v>
      </c>
      <c r="D84" s="54"/>
      <c r="E84" s="55"/>
      <c r="F84" s="16"/>
      <c r="G84" s="16"/>
      <c r="H84" s="16"/>
      <c r="I84" s="16"/>
      <c r="J84" s="56"/>
      <c r="K84" s="56"/>
      <c r="L84" s="16"/>
      <c r="M84" s="16"/>
      <c r="N84" s="16"/>
      <c r="O84" s="16"/>
      <c r="P84" s="57"/>
    </row>
    <row r="85" spans="1:16" s="17" customFormat="1" ht="63.75" x14ac:dyDescent="0.2">
      <c r="A85" s="40">
        <v>14</v>
      </c>
      <c r="B85" s="67"/>
      <c r="C85" s="20" t="s">
        <v>84</v>
      </c>
      <c r="D85" s="54" t="s">
        <v>21</v>
      </c>
      <c r="E85" s="81">
        <v>9.42</v>
      </c>
      <c r="F85" s="73"/>
      <c r="G85" s="73"/>
      <c r="H85" s="16">
        <f>ROUND(F85*G85,2)</f>
        <v>0</v>
      </c>
      <c r="I85" s="16"/>
      <c r="J85" s="73"/>
      <c r="K85" s="56">
        <f t="shared" si="54"/>
        <v>0</v>
      </c>
      <c r="L85" s="16">
        <f>ROUND(E85*F85,2)</f>
        <v>0</v>
      </c>
      <c r="M85" s="16">
        <f>ROUND(H85*E85,2)</f>
        <v>0</v>
      </c>
      <c r="N85" s="16"/>
      <c r="O85" s="16">
        <f>ROUND(J85*E85,2)</f>
        <v>0</v>
      </c>
      <c r="P85" s="57">
        <f t="shared" si="55"/>
        <v>0</v>
      </c>
    </row>
    <row r="86" spans="1:16" s="41" customFormat="1" ht="63.75" x14ac:dyDescent="0.2">
      <c r="A86" s="19"/>
      <c r="B86" s="42"/>
      <c r="C86" s="79" t="s">
        <v>64</v>
      </c>
      <c r="D86" s="54" t="s">
        <v>22</v>
      </c>
      <c r="E86" s="66">
        <v>1</v>
      </c>
      <c r="F86" s="16"/>
      <c r="G86" s="16"/>
      <c r="H86" s="16"/>
      <c r="I86" s="73"/>
      <c r="J86" s="16"/>
      <c r="K86" s="56">
        <f t="shared" si="54"/>
        <v>0</v>
      </c>
      <c r="L86" s="16"/>
      <c r="M86" s="16"/>
      <c r="N86" s="16">
        <f t="shared" ref="N86" si="57">ROUND(E86*I86,2)</f>
        <v>0</v>
      </c>
      <c r="O86" s="16"/>
      <c r="P86" s="57">
        <f t="shared" si="55"/>
        <v>0</v>
      </c>
    </row>
    <row r="87" spans="1:16" s="41" customFormat="1" ht="63.75" x14ac:dyDescent="0.2">
      <c r="A87" s="19"/>
      <c r="B87" s="42"/>
      <c r="C87" s="79" t="s">
        <v>65</v>
      </c>
      <c r="D87" s="54" t="s">
        <v>22</v>
      </c>
      <c r="E87" s="66">
        <v>1</v>
      </c>
      <c r="F87" s="16"/>
      <c r="G87" s="16"/>
      <c r="H87" s="16"/>
      <c r="I87" s="73"/>
      <c r="J87" s="16"/>
      <c r="K87" s="56">
        <f t="shared" ref="K87" si="58">J87+I87+H87</f>
        <v>0</v>
      </c>
      <c r="L87" s="16"/>
      <c r="M87" s="16"/>
      <c r="N87" s="16">
        <f t="shared" ref="N87" si="59">ROUND(E87*I87,2)</f>
        <v>0</v>
      </c>
      <c r="O87" s="16"/>
      <c r="P87" s="57">
        <f t="shared" ref="P87" si="60">M87+N87+O87</f>
        <v>0</v>
      </c>
    </row>
    <row r="88" spans="1:16" s="41" customFormat="1" ht="51" x14ac:dyDescent="0.2">
      <c r="A88" s="19"/>
      <c r="B88" s="42"/>
      <c r="C88" s="79" t="s">
        <v>66</v>
      </c>
      <c r="D88" s="54" t="s">
        <v>22</v>
      </c>
      <c r="E88" s="66">
        <v>1</v>
      </c>
      <c r="F88" s="16"/>
      <c r="G88" s="16"/>
      <c r="H88" s="16"/>
      <c r="I88" s="73"/>
      <c r="J88" s="16"/>
      <c r="K88" s="56">
        <f t="shared" ref="K88" si="61">J88+I88+H88</f>
        <v>0</v>
      </c>
      <c r="L88" s="16"/>
      <c r="M88" s="16"/>
      <c r="N88" s="16">
        <f t="shared" ref="N88" si="62">ROUND(E88*I88,2)</f>
        <v>0</v>
      </c>
      <c r="O88" s="16"/>
      <c r="P88" s="57">
        <f t="shared" ref="P88" si="63">M88+N88+O88</f>
        <v>0</v>
      </c>
    </row>
    <row r="89" spans="1:16" s="41" customFormat="1" ht="51" x14ac:dyDescent="0.2">
      <c r="A89" s="19"/>
      <c r="B89" s="42"/>
      <c r="C89" s="79" t="s">
        <v>67</v>
      </c>
      <c r="D89" s="54" t="s">
        <v>22</v>
      </c>
      <c r="E89" s="66">
        <v>1</v>
      </c>
      <c r="F89" s="16"/>
      <c r="G89" s="16"/>
      <c r="H89" s="16"/>
      <c r="I89" s="73"/>
      <c r="J89" s="16"/>
      <c r="K89" s="56">
        <f t="shared" ref="K89" si="64">J89+I89+H89</f>
        <v>0</v>
      </c>
      <c r="L89" s="16"/>
      <c r="M89" s="16"/>
      <c r="N89" s="16">
        <f t="shared" ref="N89" si="65">ROUND(E89*I89,2)</f>
        <v>0</v>
      </c>
      <c r="O89" s="16"/>
      <c r="P89" s="57">
        <f t="shared" ref="P89" si="66">M89+N89+O89</f>
        <v>0</v>
      </c>
    </row>
    <row r="90" spans="1:16" s="41" customFormat="1" ht="51" x14ac:dyDescent="0.2">
      <c r="A90" s="19"/>
      <c r="B90" s="42"/>
      <c r="C90" s="79" t="s">
        <v>68</v>
      </c>
      <c r="D90" s="54" t="s">
        <v>22</v>
      </c>
      <c r="E90" s="66">
        <v>1</v>
      </c>
      <c r="F90" s="16"/>
      <c r="G90" s="16"/>
      <c r="H90" s="16"/>
      <c r="I90" s="73"/>
      <c r="J90" s="16"/>
      <c r="K90" s="56">
        <f t="shared" ref="K90" si="67">J90+I90+H90</f>
        <v>0</v>
      </c>
      <c r="L90" s="16"/>
      <c r="M90" s="16"/>
      <c r="N90" s="16">
        <f t="shared" ref="N90" si="68">ROUND(E90*I90,2)</f>
        <v>0</v>
      </c>
      <c r="O90" s="16"/>
      <c r="P90" s="57">
        <f t="shared" ref="P90" si="69">M90+N90+O90</f>
        <v>0</v>
      </c>
    </row>
    <row r="91" spans="1:16" s="41" customFormat="1" ht="51" x14ac:dyDescent="0.2">
      <c r="A91" s="19"/>
      <c r="B91" s="42"/>
      <c r="C91" s="79" t="s">
        <v>69</v>
      </c>
      <c r="D91" s="54" t="s">
        <v>22</v>
      </c>
      <c r="E91" s="66">
        <v>1</v>
      </c>
      <c r="F91" s="16"/>
      <c r="G91" s="16"/>
      <c r="H91" s="16"/>
      <c r="I91" s="73"/>
      <c r="J91" s="16"/>
      <c r="K91" s="56">
        <f t="shared" ref="K91" si="70">J91+I91+H91</f>
        <v>0</v>
      </c>
      <c r="L91" s="16"/>
      <c r="M91" s="16"/>
      <c r="N91" s="16">
        <f t="shared" ref="N91" si="71">ROUND(E91*I91,2)</f>
        <v>0</v>
      </c>
      <c r="O91" s="16"/>
      <c r="P91" s="57">
        <f t="shared" ref="P91" si="72">M91+N91+O91</f>
        <v>0</v>
      </c>
    </row>
    <row r="92" spans="1:16" s="41" customFormat="1" ht="25.5" x14ac:dyDescent="0.2">
      <c r="A92" s="19"/>
      <c r="B92" s="42"/>
      <c r="C92" s="79" t="s">
        <v>127</v>
      </c>
      <c r="D92" s="54" t="s">
        <v>22</v>
      </c>
      <c r="E92" s="66">
        <v>1</v>
      </c>
      <c r="F92" s="16"/>
      <c r="G92" s="16"/>
      <c r="H92" s="16"/>
      <c r="I92" s="73"/>
      <c r="J92" s="56"/>
      <c r="K92" s="56">
        <f t="shared" si="54"/>
        <v>0</v>
      </c>
      <c r="L92" s="16"/>
      <c r="M92" s="16"/>
      <c r="N92" s="16">
        <f t="shared" ref="N92" si="73">ROUND(E92*I92,2)</f>
        <v>0</v>
      </c>
      <c r="O92" s="16"/>
      <c r="P92" s="57">
        <f t="shared" si="55"/>
        <v>0</v>
      </c>
    </row>
    <row r="93" spans="1:16" s="17" customFormat="1" ht="51" x14ac:dyDescent="0.2">
      <c r="A93" s="40">
        <v>15</v>
      </c>
      <c r="B93" s="67"/>
      <c r="C93" s="20" t="s">
        <v>83</v>
      </c>
      <c r="D93" s="54" t="s">
        <v>21</v>
      </c>
      <c r="E93" s="81">
        <v>2.56</v>
      </c>
      <c r="F93" s="73"/>
      <c r="G93" s="73"/>
      <c r="H93" s="16">
        <f>ROUND(F93*G93,2)</f>
        <v>0</v>
      </c>
      <c r="I93" s="16"/>
      <c r="J93" s="73"/>
      <c r="K93" s="56">
        <f t="shared" ref="K93:K95" si="74">J93+I93+H93</f>
        <v>0</v>
      </c>
      <c r="L93" s="16">
        <f>ROUND(E93*F93,2)</f>
        <v>0</v>
      </c>
      <c r="M93" s="16">
        <f>ROUND(H93*E93,2)</f>
        <v>0</v>
      </c>
      <c r="N93" s="16"/>
      <c r="O93" s="16">
        <f>ROUND(J93*E93,2)</f>
        <v>0</v>
      </c>
      <c r="P93" s="57">
        <f t="shared" ref="P93:P95" si="75">M93+N93+O93</f>
        <v>0</v>
      </c>
    </row>
    <row r="94" spans="1:16" s="41" customFormat="1" ht="51" x14ac:dyDescent="0.2">
      <c r="A94" s="19"/>
      <c r="B94" s="42"/>
      <c r="C94" s="79" t="s">
        <v>70</v>
      </c>
      <c r="D94" s="54" t="s">
        <v>22</v>
      </c>
      <c r="E94" s="66">
        <v>2</v>
      </c>
      <c r="F94" s="16"/>
      <c r="G94" s="16"/>
      <c r="H94" s="16"/>
      <c r="I94" s="73"/>
      <c r="J94" s="16"/>
      <c r="K94" s="56">
        <f t="shared" si="74"/>
        <v>0</v>
      </c>
      <c r="L94" s="16"/>
      <c r="M94" s="16"/>
      <c r="N94" s="16">
        <f t="shared" ref="N94" si="76">ROUND(E94*I94,2)</f>
        <v>0</v>
      </c>
      <c r="O94" s="16"/>
      <c r="P94" s="57">
        <f t="shared" si="75"/>
        <v>0</v>
      </c>
    </row>
    <row r="95" spans="1:16" s="41" customFormat="1" ht="25.5" x14ac:dyDescent="0.2">
      <c r="A95" s="19"/>
      <c r="B95" s="42"/>
      <c r="C95" s="79" t="s">
        <v>127</v>
      </c>
      <c r="D95" s="54" t="s">
        <v>22</v>
      </c>
      <c r="E95" s="66">
        <v>1</v>
      </c>
      <c r="F95" s="16"/>
      <c r="G95" s="16"/>
      <c r="H95" s="16"/>
      <c r="I95" s="73"/>
      <c r="J95" s="56"/>
      <c r="K95" s="56">
        <f t="shared" si="74"/>
        <v>0</v>
      </c>
      <c r="L95" s="16"/>
      <c r="M95" s="16"/>
      <c r="N95" s="16">
        <f t="shared" ref="N95" si="77">ROUND(E95*I95,2)</f>
        <v>0</v>
      </c>
      <c r="O95" s="16"/>
      <c r="P95" s="57">
        <f t="shared" si="75"/>
        <v>0</v>
      </c>
    </row>
    <row r="96" spans="1:16" s="17" customFormat="1" ht="76.5" x14ac:dyDescent="0.2">
      <c r="A96" s="40">
        <v>16</v>
      </c>
      <c r="B96" s="67"/>
      <c r="C96" s="20" t="s">
        <v>82</v>
      </c>
      <c r="D96" s="54" t="s">
        <v>21</v>
      </c>
      <c r="E96" s="81">
        <v>0.67</v>
      </c>
      <c r="F96" s="73"/>
      <c r="G96" s="73"/>
      <c r="H96" s="16">
        <f>ROUND(F96*G96,2)</f>
        <v>0</v>
      </c>
      <c r="I96" s="16"/>
      <c r="J96" s="73"/>
      <c r="K96" s="56">
        <f t="shared" ref="K96" si="78">J96+I96+H96</f>
        <v>0</v>
      </c>
      <c r="L96" s="16">
        <f>ROUND(E96*F96,2)</f>
        <v>0</v>
      </c>
      <c r="M96" s="16">
        <f>ROUND(H96*E96,2)</f>
        <v>0</v>
      </c>
      <c r="N96" s="16"/>
      <c r="O96" s="16">
        <f>ROUND(J96*E96,2)</f>
        <v>0</v>
      </c>
      <c r="P96" s="57">
        <f t="shared" ref="P96" si="79">M96+N96+O96</f>
        <v>0</v>
      </c>
    </row>
    <row r="97" spans="1:16" s="41" customFormat="1" ht="51" x14ac:dyDescent="0.2">
      <c r="A97" s="19"/>
      <c r="B97" s="42"/>
      <c r="C97" s="79" t="s">
        <v>71</v>
      </c>
      <c r="D97" s="54" t="s">
        <v>22</v>
      </c>
      <c r="E97" s="66">
        <v>1</v>
      </c>
      <c r="F97" s="16"/>
      <c r="G97" s="16"/>
      <c r="H97" s="16"/>
      <c r="I97" s="73"/>
      <c r="J97" s="16"/>
      <c r="K97" s="56">
        <f t="shared" si="54"/>
        <v>0</v>
      </c>
      <c r="L97" s="16"/>
      <c r="M97" s="16"/>
      <c r="N97" s="16">
        <f t="shared" ref="N97" si="80">ROUND(E97*I97,2)</f>
        <v>0</v>
      </c>
      <c r="O97" s="16"/>
      <c r="P97" s="57">
        <f t="shared" si="55"/>
        <v>0</v>
      </c>
    </row>
    <row r="98" spans="1:16" s="41" customFormat="1" ht="51" x14ac:dyDescent="0.2">
      <c r="A98" s="19"/>
      <c r="B98" s="42"/>
      <c r="C98" s="79" t="s">
        <v>72</v>
      </c>
      <c r="D98" s="54" t="s">
        <v>22</v>
      </c>
      <c r="E98" s="66">
        <v>1</v>
      </c>
      <c r="F98" s="16"/>
      <c r="G98" s="16"/>
      <c r="H98" s="16"/>
      <c r="I98" s="73"/>
      <c r="J98" s="16"/>
      <c r="K98" s="56">
        <f t="shared" ref="K98" si="81">J98+I98+H98</f>
        <v>0</v>
      </c>
      <c r="L98" s="16"/>
      <c r="M98" s="16"/>
      <c r="N98" s="16">
        <f t="shared" ref="N98" si="82">ROUND(E98*I98,2)</f>
        <v>0</v>
      </c>
      <c r="O98" s="16"/>
      <c r="P98" s="57">
        <f t="shared" ref="P98" si="83">M98+N98+O98</f>
        <v>0</v>
      </c>
    </row>
    <row r="99" spans="1:16" s="41" customFormat="1" ht="51" x14ac:dyDescent="0.2">
      <c r="A99" s="19"/>
      <c r="B99" s="42"/>
      <c r="C99" s="79" t="s">
        <v>73</v>
      </c>
      <c r="D99" s="54" t="s">
        <v>22</v>
      </c>
      <c r="E99" s="66">
        <v>1</v>
      </c>
      <c r="F99" s="16"/>
      <c r="G99" s="16"/>
      <c r="H99" s="16"/>
      <c r="I99" s="73"/>
      <c r="J99" s="16"/>
      <c r="K99" s="56">
        <f t="shared" ref="K99:K100" si="84">J99+I99+H99</f>
        <v>0</v>
      </c>
      <c r="L99" s="16"/>
      <c r="M99" s="16"/>
      <c r="N99" s="16">
        <f t="shared" ref="N99" si="85">ROUND(E99*I99,2)</f>
        <v>0</v>
      </c>
      <c r="O99" s="16"/>
      <c r="P99" s="57">
        <f t="shared" ref="P99:P100" si="86">M99+N99+O99</f>
        <v>0</v>
      </c>
    </row>
    <row r="100" spans="1:16" s="41" customFormat="1" ht="25.5" x14ac:dyDescent="0.2">
      <c r="A100" s="19"/>
      <c r="B100" s="42"/>
      <c r="C100" s="79" t="s">
        <v>127</v>
      </c>
      <c r="D100" s="54" t="s">
        <v>22</v>
      </c>
      <c r="E100" s="66">
        <v>1</v>
      </c>
      <c r="F100" s="16"/>
      <c r="G100" s="16"/>
      <c r="H100" s="16"/>
      <c r="I100" s="73"/>
      <c r="J100" s="56"/>
      <c r="K100" s="56">
        <f t="shared" si="84"/>
        <v>0</v>
      </c>
      <c r="L100" s="16"/>
      <c r="M100" s="16"/>
      <c r="N100" s="16">
        <f t="shared" ref="N100" si="87">ROUND(E100*I100,2)</f>
        <v>0</v>
      </c>
      <c r="O100" s="16"/>
      <c r="P100" s="57">
        <f t="shared" si="86"/>
        <v>0</v>
      </c>
    </row>
    <row r="101" spans="1:16" s="17" customFormat="1" ht="63.75" x14ac:dyDescent="0.2">
      <c r="A101" s="40">
        <v>17</v>
      </c>
      <c r="B101" s="67"/>
      <c r="C101" s="20" t="s">
        <v>81</v>
      </c>
      <c r="D101" s="54" t="s">
        <v>21</v>
      </c>
      <c r="E101" s="81">
        <v>0.51</v>
      </c>
      <c r="F101" s="73"/>
      <c r="G101" s="73"/>
      <c r="H101" s="16">
        <f>ROUND(F101*G101,2)</f>
        <v>0</v>
      </c>
      <c r="I101" s="16"/>
      <c r="J101" s="73"/>
      <c r="K101" s="56">
        <f t="shared" si="54"/>
        <v>0</v>
      </c>
      <c r="L101" s="16">
        <f>ROUND(E101*F101,2)</f>
        <v>0</v>
      </c>
      <c r="M101" s="16">
        <f>ROUND(H101*E101,2)</f>
        <v>0</v>
      </c>
      <c r="N101" s="16"/>
      <c r="O101" s="16">
        <f>ROUND(J101*E101,2)</f>
        <v>0</v>
      </c>
      <c r="P101" s="57">
        <f t="shared" si="55"/>
        <v>0</v>
      </c>
    </row>
    <row r="102" spans="1:16" s="41" customFormat="1" ht="38.25" x14ac:dyDescent="0.2">
      <c r="A102" s="19"/>
      <c r="B102" s="42"/>
      <c r="C102" s="79" t="s">
        <v>74</v>
      </c>
      <c r="D102" s="54" t="s">
        <v>22</v>
      </c>
      <c r="E102" s="66">
        <v>1</v>
      </c>
      <c r="F102" s="16"/>
      <c r="G102" s="16"/>
      <c r="H102" s="16"/>
      <c r="I102" s="73"/>
      <c r="J102" s="16"/>
      <c r="K102" s="56">
        <f t="shared" ref="K102" si="88">J102+I102+H102</f>
        <v>0</v>
      </c>
      <c r="L102" s="16"/>
      <c r="M102" s="16"/>
      <c r="N102" s="16">
        <f t="shared" ref="N102" si="89">ROUND(E102*I102,2)</f>
        <v>0</v>
      </c>
      <c r="O102" s="16"/>
      <c r="P102" s="57">
        <f t="shared" ref="P102" si="90">M102+N102+O102</f>
        <v>0</v>
      </c>
    </row>
    <row r="103" spans="1:16" s="41" customFormat="1" ht="38.25" x14ac:dyDescent="0.2">
      <c r="A103" s="19"/>
      <c r="B103" s="42"/>
      <c r="C103" s="79" t="s">
        <v>75</v>
      </c>
      <c r="D103" s="54" t="s">
        <v>22</v>
      </c>
      <c r="E103" s="66">
        <v>1</v>
      </c>
      <c r="F103" s="16"/>
      <c r="G103" s="16"/>
      <c r="H103" s="16"/>
      <c r="I103" s="73"/>
      <c r="J103" s="16"/>
      <c r="K103" s="56">
        <f t="shared" ref="K103:K106" si="91">J103+I103+H103</f>
        <v>0</v>
      </c>
      <c r="L103" s="16"/>
      <c r="M103" s="16"/>
      <c r="N103" s="16">
        <f t="shared" ref="N103" si="92">ROUND(E103*I103,2)</f>
        <v>0</v>
      </c>
      <c r="O103" s="16"/>
      <c r="P103" s="57">
        <f t="shared" ref="P103:P106" si="93">M103+N103+O103</f>
        <v>0</v>
      </c>
    </row>
    <row r="104" spans="1:16" s="41" customFormat="1" ht="25.5" x14ac:dyDescent="0.2">
      <c r="A104" s="19"/>
      <c r="B104" s="42"/>
      <c r="C104" s="79" t="s">
        <v>127</v>
      </c>
      <c r="D104" s="54" t="s">
        <v>22</v>
      </c>
      <c r="E104" s="66">
        <v>1</v>
      </c>
      <c r="F104" s="16"/>
      <c r="G104" s="16"/>
      <c r="H104" s="16"/>
      <c r="I104" s="73"/>
      <c r="J104" s="56"/>
      <c r="K104" s="56">
        <f t="shared" si="91"/>
        <v>0</v>
      </c>
      <c r="L104" s="16"/>
      <c r="M104" s="16"/>
      <c r="N104" s="16">
        <f t="shared" ref="N104" si="94">ROUND(E104*I104,2)</f>
        <v>0</v>
      </c>
      <c r="O104" s="16"/>
      <c r="P104" s="57">
        <f t="shared" si="93"/>
        <v>0</v>
      </c>
    </row>
    <row r="105" spans="1:16" s="17" customFormat="1" ht="38.25" x14ac:dyDescent="0.2">
      <c r="A105" s="40">
        <v>18</v>
      </c>
      <c r="B105" s="67"/>
      <c r="C105" s="20" t="s">
        <v>76</v>
      </c>
      <c r="D105" s="54" t="s">
        <v>21</v>
      </c>
      <c r="E105" s="81">
        <v>0.19</v>
      </c>
      <c r="F105" s="73"/>
      <c r="G105" s="73"/>
      <c r="H105" s="16">
        <f>ROUND(F105*G105,2)</f>
        <v>0</v>
      </c>
      <c r="I105" s="16"/>
      <c r="J105" s="73"/>
      <c r="K105" s="56">
        <f t="shared" si="91"/>
        <v>0</v>
      </c>
      <c r="L105" s="16">
        <f>ROUND(E105*F105,2)</f>
        <v>0</v>
      </c>
      <c r="M105" s="16">
        <f>ROUND(H105*E105,2)</f>
        <v>0</v>
      </c>
      <c r="N105" s="16"/>
      <c r="O105" s="16">
        <f>ROUND(J105*E105,2)</f>
        <v>0</v>
      </c>
      <c r="P105" s="57">
        <f t="shared" si="93"/>
        <v>0</v>
      </c>
    </row>
    <row r="106" spans="1:16" s="41" customFormat="1" ht="25.5" x14ac:dyDescent="0.2">
      <c r="A106" s="19"/>
      <c r="B106" s="42"/>
      <c r="C106" s="79" t="s">
        <v>77</v>
      </c>
      <c r="D106" s="54" t="s">
        <v>20</v>
      </c>
      <c r="E106" s="66">
        <v>2</v>
      </c>
      <c r="F106" s="16"/>
      <c r="G106" s="16"/>
      <c r="H106" s="16"/>
      <c r="I106" s="73"/>
      <c r="J106" s="16"/>
      <c r="K106" s="56">
        <f t="shared" si="91"/>
        <v>0</v>
      </c>
      <c r="L106" s="16"/>
      <c r="M106" s="16"/>
      <c r="N106" s="16">
        <f t="shared" ref="N106" si="95">ROUND(E106*I106,2)</f>
        <v>0</v>
      </c>
      <c r="O106" s="16"/>
      <c r="P106" s="57">
        <f t="shared" si="93"/>
        <v>0</v>
      </c>
    </row>
    <row r="107" spans="1:16" s="41" customFormat="1" ht="25.5" x14ac:dyDescent="0.2">
      <c r="A107" s="19"/>
      <c r="B107" s="42"/>
      <c r="C107" s="79" t="s">
        <v>127</v>
      </c>
      <c r="D107" s="54" t="s">
        <v>22</v>
      </c>
      <c r="E107" s="66">
        <v>1</v>
      </c>
      <c r="F107" s="16"/>
      <c r="G107" s="16"/>
      <c r="H107" s="16"/>
      <c r="I107" s="73"/>
      <c r="J107" s="56"/>
      <c r="K107" s="56">
        <f t="shared" ref="K107" si="96">J107+I107+H107</f>
        <v>0</v>
      </c>
      <c r="L107" s="16"/>
      <c r="M107" s="16"/>
      <c r="N107" s="16">
        <f t="shared" ref="N107" si="97">ROUND(E107*I107,2)</f>
        <v>0</v>
      </c>
      <c r="O107" s="16"/>
      <c r="P107" s="57">
        <f t="shared" ref="P107" si="98">M107+N107+O107</f>
        <v>0</v>
      </c>
    </row>
    <row r="108" spans="1:16" s="41" customFormat="1" ht="18" customHeight="1" x14ac:dyDescent="0.2">
      <c r="A108" s="19"/>
      <c r="B108" s="20"/>
      <c r="C108" s="78" t="s">
        <v>56</v>
      </c>
      <c r="D108" s="54"/>
      <c r="E108" s="55"/>
      <c r="F108" s="16"/>
      <c r="G108" s="16"/>
      <c r="H108" s="16"/>
      <c r="I108" s="16"/>
      <c r="J108" s="56"/>
      <c r="K108" s="56"/>
      <c r="L108" s="16"/>
      <c r="M108" s="16"/>
      <c r="N108" s="16"/>
      <c r="O108" s="16"/>
      <c r="P108" s="57"/>
    </row>
    <row r="109" spans="1:16" s="17" customFormat="1" ht="38.25" x14ac:dyDescent="0.2">
      <c r="A109" s="40">
        <v>19</v>
      </c>
      <c r="B109" s="20"/>
      <c r="C109" s="20" t="s">
        <v>119</v>
      </c>
      <c r="D109" s="54" t="s">
        <v>21</v>
      </c>
      <c r="E109" s="81">
        <v>4.74</v>
      </c>
      <c r="F109" s="73"/>
      <c r="G109" s="73"/>
      <c r="H109" s="16">
        <f>ROUND(F109*G109,2)</f>
        <v>0</v>
      </c>
      <c r="I109" s="16"/>
      <c r="J109" s="73"/>
      <c r="K109" s="56">
        <f t="shared" ref="K109:K113" si="99">J109+I109+H109</f>
        <v>0</v>
      </c>
      <c r="L109" s="16">
        <f>ROUND(E109*F109,2)</f>
        <v>0</v>
      </c>
      <c r="M109" s="16">
        <f>ROUND(H109*E109,2)</f>
        <v>0</v>
      </c>
      <c r="N109" s="16"/>
      <c r="O109" s="16">
        <f>ROUND(J109*E109,2)</f>
        <v>0</v>
      </c>
      <c r="P109" s="57">
        <f t="shared" ref="P109:P113" si="100">M109+N109+O109</f>
        <v>0</v>
      </c>
    </row>
    <row r="110" spans="1:16" s="41" customFormat="1" ht="38.25" x14ac:dyDescent="0.2">
      <c r="A110" s="19"/>
      <c r="B110" s="42"/>
      <c r="C110" s="79" t="s">
        <v>78</v>
      </c>
      <c r="D110" s="54" t="s">
        <v>22</v>
      </c>
      <c r="E110" s="66">
        <v>1</v>
      </c>
      <c r="F110" s="16"/>
      <c r="G110" s="16"/>
      <c r="H110" s="16"/>
      <c r="I110" s="73"/>
      <c r="J110" s="16"/>
      <c r="K110" s="56">
        <f t="shared" si="99"/>
        <v>0</v>
      </c>
      <c r="L110" s="16"/>
      <c r="M110" s="16"/>
      <c r="N110" s="16">
        <f t="shared" ref="N110" si="101">ROUND(E110*I110,2)</f>
        <v>0</v>
      </c>
      <c r="O110" s="16"/>
      <c r="P110" s="57">
        <f t="shared" si="100"/>
        <v>0</v>
      </c>
    </row>
    <row r="111" spans="1:16" s="41" customFormat="1" ht="38.25" x14ac:dyDescent="0.2">
      <c r="A111" s="19"/>
      <c r="B111" s="42"/>
      <c r="C111" s="79" t="s">
        <v>117</v>
      </c>
      <c r="D111" s="54" t="s">
        <v>22</v>
      </c>
      <c r="E111" s="66">
        <v>1</v>
      </c>
      <c r="F111" s="16"/>
      <c r="G111" s="16"/>
      <c r="H111" s="16"/>
      <c r="I111" s="73"/>
      <c r="J111" s="16"/>
      <c r="K111" s="56">
        <f t="shared" ref="K111" si="102">J111+I111+H111</f>
        <v>0</v>
      </c>
      <c r="L111" s="16"/>
      <c r="M111" s="16"/>
      <c r="N111" s="16">
        <f t="shared" ref="N111" si="103">ROUND(E111*I111,2)</f>
        <v>0</v>
      </c>
      <c r="O111" s="16"/>
      <c r="P111" s="57">
        <f t="shared" ref="P111" si="104">M111+N111+O111</f>
        <v>0</v>
      </c>
    </row>
    <row r="112" spans="1:16" s="41" customFormat="1" ht="38.25" x14ac:dyDescent="0.2">
      <c r="A112" s="19"/>
      <c r="B112" s="42"/>
      <c r="C112" s="79" t="s">
        <v>118</v>
      </c>
      <c r="D112" s="54" t="s">
        <v>22</v>
      </c>
      <c r="E112" s="66">
        <v>1</v>
      </c>
      <c r="F112" s="16"/>
      <c r="G112" s="16"/>
      <c r="H112" s="16"/>
      <c r="I112" s="73"/>
      <c r="J112" s="16"/>
      <c r="K112" s="56">
        <f t="shared" ref="K112" si="105">J112+I112+H112</f>
        <v>0</v>
      </c>
      <c r="L112" s="16"/>
      <c r="M112" s="16"/>
      <c r="N112" s="16">
        <f t="shared" ref="N112" si="106">ROUND(E112*I112,2)</f>
        <v>0</v>
      </c>
      <c r="O112" s="16"/>
      <c r="P112" s="57">
        <f t="shared" ref="P112" si="107">M112+N112+O112</f>
        <v>0</v>
      </c>
    </row>
    <row r="113" spans="1:16" s="41" customFormat="1" ht="25.5" x14ac:dyDescent="0.2">
      <c r="A113" s="19"/>
      <c r="B113" s="42"/>
      <c r="C113" s="79" t="s">
        <v>57</v>
      </c>
      <c r="D113" s="54" t="s">
        <v>22</v>
      </c>
      <c r="E113" s="66">
        <v>1</v>
      </c>
      <c r="F113" s="16"/>
      <c r="G113" s="16"/>
      <c r="H113" s="16"/>
      <c r="I113" s="73"/>
      <c r="J113" s="16"/>
      <c r="K113" s="56">
        <f t="shared" si="99"/>
        <v>0</v>
      </c>
      <c r="L113" s="16"/>
      <c r="M113" s="16"/>
      <c r="N113" s="16">
        <f t="shared" ref="N113" si="108">ROUND(E113*I113,2)</f>
        <v>0</v>
      </c>
      <c r="O113" s="16"/>
      <c r="P113" s="57">
        <f t="shared" si="100"/>
        <v>0</v>
      </c>
    </row>
    <row r="114" spans="1:16" s="41" customFormat="1" ht="18" customHeight="1" x14ac:dyDescent="0.2">
      <c r="A114" s="19"/>
      <c r="B114" s="20"/>
      <c r="C114" s="78" t="s">
        <v>58</v>
      </c>
      <c r="D114" s="54"/>
      <c r="E114" s="55"/>
      <c r="F114" s="16"/>
      <c r="G114" s="16"/>
      <c r="H114" s="16"/>
      <c r="I114" s="16"/>
      <c r="J114" s="56"/>
      <c r="K114" s="56"/>
      <c r="L114" s="16"/>
      <c r="M114" s="16"/>
      <c r="N114" s="16"/>
      <c r="O114" s="16"/>
      <c r="P114" s="57"/>
    </row>
    <row r="115" spans="1:16" s="17" customFormat="1" ht="63.75" x14ac:dyDescent="0.2">
      <c r="A115" s="40">
        <v>20</v>
      </c>
      <c r="B115" s="67"/>
      <c r="C115" s="20" t="s">
        <v>85</v>
      </c>
      <c r="D115" s="54" t="s">
        <v>21</v>
      </c>
      <c r="E115" s="81">
        <v>8.56</v>
      </c>
      <c r="F115" s="73"/>
      <c r="G115" s="73"/>
      <c r="H115" s="16">
        <f>ROUND(F115*G115,2)</f>
        <v>0</v>
      </c>
      <c r="I115" s="16"/>
      <c r="J115" s="73"/>
      <c r="K115" s="56">
        <f t="shared" ref="K115:K120" si="109">J115+I115+H115</f>
        <v>0</v>
      </c>
      <c r="L115" s="16">
        <f>ROUND(E115*F115,2)</f>
        <v>0</v>
      </c>
      <c r="M115" s="16">
        <f>ROUND(H115*E115,2)</f>
        <v>0</v>
      </c>
      <c r="N115" s="16"/>
      <c r="O115" s="16">
        <f>ROUND(J115*E115,2)</f>
        <v>0</v>
      </c>
      <c r="P115" s="57">
        <f t="shared" ref="P115:P120" si="110">M115+N115+O115</f>
        <v>0</v>
      </c>
    </row>
    <row r="116" spans="1:16" s="41" customFormat="1" ht="127.5" x14ac:dyDescent="0.2">
      <c r="A116" s="19"/>
      <c r="B116" s="42"/>
      <c r="C116" s="79" t="s">
        <v>86</v>
      </c>
      <c r="D116" s="54" t="s">
        <v>22</v>
      </c>
      <c r="E116" s="66">
        <v>1</v>
      </c>
      <c r="F116" s="16"/>
      <c r="G116" s="16"/>
      <c r="H116" s="16"/>
      <c r="I116" s="73"/>
      <c r="J116" s="16"/>
      <c r="K116" s="56">
        <f t="shared" si="109"/>
        <v>0</v>
      </c>
      <c r="L116" s="16"/>
      <c r="M116" s="16"/>
      <c r="N116" s="16">
        <f t="shared" ref="N116" si="111">ROUND(E116*I116,2)</f>
        <v>0</v>
      </c>
      <c r="O116" s="16"/>
      <c r="P116" s="57">
        <f t="shared" si="110"/>
        <v>0</v>
      </c>
    </row>
    <row r="117" spans="1:16" s="41" customFormat="1" ht="127.5" x14ac:dyDescent="0.2">
      <c r="A117" s="19"/>
      <c r="B117" s="42"/>
      <c r="C117" s="79" t="s">
        <v>87</v>
      </c>
      <c r="D117" s="54" t="s">
        <v>22</v>
      </c>
      <c r="E117" s="66">
        <v>1</v>
      </c>
      <c r="F117" s="16"/>
      <c r="G117" s="16"/>
      <c r="H117" s="16"/>
      <c r="I117" s="73"/>
      <c r="J117" s="16"/>
      <c r="K117" s="56">
        <f t="shared" ref="K117" si="112">J117+I117+H117</f>
        <v>0</v>
      </c>
      <c r="L117" s="16"/>
      <c r="M117" s="16"/>
      <c r="N117" s="16">
        <f t="shared" ref="N117" si="113">ROUND(E117*I117,2)</f>
        <v>0</v>
      </c>
      <c r="O117" s="16"/>
      <c r="P117" s="57">
        <f t="shared" ref="P117" si="114">M117+N117+O117</f>
        <v>0</v>
      </c>
    </row>
    <row r="118" spans="1:16" s="41" customFormat="1" ht="127.5" x14ac:dyDescent="0.2">
      <c r="A118" s="19"/>
      <c r="B118" s="42"/>
      <c r="C118" s="79" t="s">
        <v>88</v>
      </c>
      <c r="D118" s="54" t="s">
        <v>22</v>
      </c>
      <c r="E118" s="66">
        <v>1</v>
      </c>
      <c r="F118" s="16"/>
      <c r="G118" s="16"/>
      <c r="H118" s="16"/>
      <c r="I118" s="73"/>
      <c r="J118" s="16"/>
      <c r="K118" s="56">
        <f t="shared" ref="K118" si="115">J118+I118+H118</f>
        <v>0</v>
      </c>
      <c r="L118" s="16"/>
      <c r="M118" s="16"/>
      <c r="N118" s="16">
        <f t="shared" ref="N118" si="116">ROUND(E118*I118,2)</f>
        <v>0</v>
      </c>
      <c r="O118" s="16"/>
      <c r="P118" s="57">
        <f t="shared" ref="P118" si="117">M118+N118+O118</f>
        <v>0</v>
      </c>
    </row>
    <row r="119" spans="1:16" s="41" customFormat="1" ht="140.25" x14ac:dyDescent="0.2">
      <c r="A119" s="19"/>
      <c r="B119" s="42"/>
      <c r="C119" s="79" t="s">
        <v>89</v>
      </c>
      <c r="D119" s="54" t="s">
        <v>22</v>
      </c>
      <c r="E119" s="66">
        <v>1</v>
      </c>
      <c r="F119" s="16"/>
      <c r="G119" s="16"/>
      <c r="H119" s="16"/>
      <c r="I119" s="73"/>
      <c r="J119" s="16"/>
      <c r="K119" s="56">
        <f t="shared" ref="K119" si="118">J119+I119+H119</f>
        <v>0</v>
      </c>
      <c r="L119" s="16"/>
      <c r="M119" s="16"/>
      <c r="N119" s="16">
        <f t="shared" ref="N119" si="119">ROUND(E119*I119,2)</f>
        <v>0</v>
      </c>
      <c r="O119" s="16"/>
      <c r="P119" s="57">
        <f t="shared" ref="P119" si="120">M119+N119+O119</f>
        <v>0</v>
      </c>
    </row>
    <row r="120" spans="1:16" s="41" customFormat="1" ht="25.5" x14ac:dyDescent="0.2">
      <c r="A120" s="19"/>
      <c r="B120" s="42"/>
      <c r="C120" s="79" t="s">
        <v>127</v>
      </c>
      <c r="D120" s="54" t="s">
        <v>22</v>
      </c>
      <c r="E120" s="66">
        <v>1</v>
      </c>
      <c r="F120" s="16"/>
      <c r="G120" s="16"/>
      <c r="H120" s="16"/>
      <c r="I120" s="73"/>
      <c r="J120" s="56"/>
      <c r="K120" s="56">
        <f t="shared" si="109"/>
        <v>0</v>
      </c>
      <c r="L120" s="16"/>
      <c r="M120" s="16"/>
      <c r="N120" s="16">
        <f t="shared" ref="N120" si="121">ROUND(E120*I120,2)</f>
        <v>0</v>
      </c>
      <c r="O120" s="16"/>
      <c r="P120" s="57">
        <f t="shared" si="110"/>
        <v>0</v>
      </c>
    </row>
    <row r="121" spans="1:16" s="17" customFormat="1" ht="63.75" x14ac:dyDescent="0.2">
      <c r="A121" s="40">
        <v>21</v>
      </c>
      <c r="B121" s="67"/>
      <c r="C121" s="20" t="s">
        <v>93</v>
      </c>
      <c r="D121" s="54" t="s">
        <v>21</v>
      </c>
      <c r="E121" s="81">
        <v>14.6</v>
      </c>
      <c r="F121" s="73"/>
      <c r="G121" s="73"/>
      <c r="H121" s="16">
        <f>ROUND(F121*G121,2)</f>
        <v>0</v>
      </c>
      <c r="I121" s="16"/>
      <c r="J121" s="73"/>
      <c r="K121" s="56">
        <f t="shared" ref="K121:K127" si="122">J121+I121+H121</f>
        <v>0</v>
      </c>
      <c r="L121" s="16">
        <f>ROUND(E121*F121,2)</f>
        <v>0</v>
      </c>
      <c r="M121" s="16">
        <f>ROUND(H121*E121,2)</f>
        <v>0</v>
      </c>
      <c r="N121" s="16"/>
      <c r="O121" s="16">
        <f>ROUND(J121*E121,2)</f>
        <v>0</v>
      </c>
      <c r="P121" s="57">
        <f t="shared" ref="P121:P127" si="123">M121+N121+O121</f>
        <v>0</v>
      </c>
    </row>
    <row r="122" spans="1:16" s="41" customFormat="1" ht="127.5" x14ac:dyDescent="0.2">
      <c r="A122" s="19"/>
      <c r="B122" s="42"/>
      <c r="C122" s="79" t="s">
        <v>91</v>
      </c>
      <c r="D122" s="54" t="s">
        <v>22</v>
      </c>
      <c r="E122" s="66">
        <v>2</v>
      </c>
      <c r="F122" s="16"/>
      <c r="G122" s="16"/>
      <c r="H122" s="16"/>
      <c r="I122" s="73"/>
      <c r="J122" s="16"/>
      <c r="K122" s="56">
        <f t="shared" si="122"/>
        <v>0</v>
      </c>
      <c r="L122" s="16"/>
      <c r="M122" s="16"/>
      <c r="N122" s="16">
        <f t="shared" ref="N122" si="124">ROUND(E122*I122,2)</f>
        <v>0</v>
      </c>
      <c r="O122" s="16"/>
      <c r="P122" s="57">
        <f t="shared" si="123"/>
        <v>0</v>
      </c>
    </row>
    <row r="123" spans="1:16" s="41" customFormat="1" ht="114.75" x14ac:dyDescent="0.2">
      <c r="A123" s="19"/>
      <c r="B123" s="42"/>
      <c r="C123" s="79" t="s">
        <v>90</v>
      </c>
      <c r="D123" s="54" t="s">
        <v>22</v>
      </c>
      <c r="E123" s="66">
        <v>1</v>
      </c>
      <c r="F123" s="16"/>
      <c r="G123" s="16"/>
      <c r="H123" s="16"/>
      <c r="I123" s="73"/>
      <c r="J123" s="16"/>
      <c r="K123" s="56">
        <f t="shared" ref="K123" si="125">J123+I123+H123</f>
        <v>0</v>
      </c>
      <c r="L123" s="16"/>
      <c r="M123" s="16"/>
      <c r="N123" s="16">
        <f t="shared" ref="N123" si="126">ROUND(E123*I123,2)</f>
        <v>0</v>
      </c>
      <c r="O123" s="16"/>
      <c r="P123" s="57">
        <f t="shared" ref="P123" si="127">M123+N123+O123</f>
        <v>0</v>
      </c>
    </row>
    <row r="124" spans="1:16" s="41" customFormat="1" ht="114.75" x14ac:dyDescent="0.2">
      <c r="A124" s="19"/>
      <c r="B124" s="42"/>
      <c r="C124" s="79" t="s">
        <v>92</v>
      </c>
      <c r="D124" s="54" t="s">
        <v>22</v>
      </c>
      <c r="E124" s="66">
        <v>1</v>
      </c>
      <c r="F124" s="16"/>
      <c r="G124" s="16"/>
      <c r="H124" s="16"/>
      <c r="I124" s="73"/>
      <c r="J124" s="16"/>
      <c r="K124" s="56">
        <f t="shared" ref="K124:K126" si="128">J124+I124+H124</f>
        <v>0</v>
      </c>
      <c r="L124" s="16"/>
      <c r="M124" s="16"/>
      <c r="N124" s="16">
        <f t="shared" ref="N124:N126" si="129">ROUND(E124*I124,2)</f>
        <v>0</v>
      </c>
      <c r="O124" s="16"/>
      <c r="P124" s="57">
        <f t="shared" ref="P124:P126" si="130">M124+N124+O124</f>
        <v>0</v>
      </c>
    </row>
    <row r="125" spans="1:16" s="41" customFormat="1" ht="114.75" x14ac:dyDescent="0.2">
      <c r="A125" s="19"/>
      <c r="B125" s="42"/>
      <c r="C125" s="79" t="s">
        <v>94</v>
      </c>
      <c r="D125" s="54" t="s">
        <v>22</v>
      </c>
      <c r="E125" s="66">
        <v>2</v>
      </c>
      <c r="F125" s="16"/>
      <c r="G125" s="16"/>
      <c r="H125" s="16"/>
      <c r="I125" s="73"/>
      <c r="J125" s="16"/>
      <c r="K125" s="56">
        <f t="shared" si="128"/>
        <v>0</v>
      </c>
      <c r="L125" s="16"/>
      <c r="M125" s="16"/>
      <c r="N125" s="16">
        <f t="shared" si="129"/>
        <v>0</v>
      </c>
      <c r="O125" s="16"/>
      <c r="P125" s="57">
        <f t="shared" si="130"/>
        <v>0</v>
      </c>
    </row>
    <row r="126" spans="1:16" s="41" customFormat="1" ht="153" x14ac:dyDescent="0.2">
      <c r="A126" s="19"/>
      <c r="B126" s="42"/>
      <c r="C126" s="79" t="s">
        <v>95</v>
      </c>
      <c r="D126" s="54" t="s">
        <v>22</v>
      </c>
      <c r="E126" s="66">
        <v>2</v>
      </c>
      <c r="F126" s="16"/>
      <c r="G126" s="16"/>
      <c r="H126" s="16"/>
      <c r="I126" s="73"/>
      <c r="J126" s="16"/>
      <c r="K126" s="56">
        <f t="shared" si="128"/>
        <v>0</v>
      </c>
      <c r="L126" s="16"/>
      <c r="M126" s="16"/>
      <c r="N126" s="16">
        <f t="shared" si="129"/>
        <v>0</v>
      </c>
      <c r="O126" s="16"/>
      <c r="P126" s="57">
        <f t="shared" si="130"/>
        <v>0</v>
      </c>
    </row>
    <row r="127" spans="1:16" s="41" customFormat="1" ht="25.5" x14ac:dyDescent="0.2">
      <c r="A127" s="19"/>
      <c r="B127" s="42"/>
      <c r="C127" s="79" t="s">
        <v>127</v>
      </c>
      <c r="D127" s="54" t="s">
        <v>22</v>
      </c>
      <c r="E127" s="66">
        <v>1</v>
      </c>
      <c r="F127" s="16"/>
      <c r="G127" s="16"/>
      <c r="H127" s="16"/>
      <c r="I127" s="73"/>
      <c r="J127" s="56"/>
      <c r="K127" s="56">
        <f t="shared" si="122"/>
        <v>0</v>
      </c>
      <c r="L127" s="16"/>
      <c r="M127" s="16"/>
      <c r="N127" s="16">
        <f t="shared" ref="N127" si="131">ROUND(E127*I127,2)</f>
        <v>0</v>
      </c>
      <c r="O127" s="16"/>
      <c r="P127" s="57">
        <f t="shared" si="123"/>
        <v>0</v>
      </c>
    </row>
    <row r="128" spans="1:16" s="17" customFormat="1" ht="63.75" x14ac:dyDescent="0.2">
      <c r="A128" s="40">
        <v>22</v>
      </c>
      <c r="B128" s="67"/>
      <c r="C128" s="20" t="s">
        <v>97</v>
      </c>
      <c r="D128" s="54" t="s">
        <v>21</v>
      </c>
      <c r="E128" s="81">
        <v>3.78</v>
      </c>
      <c r="F128" s="73"/>
      <c r="G128" s="73"/>
      <c r="H128" s="16">
        <f>ROUND(F128*G128,2)</f>
        <v>0</v>
      </c>
      <c r="I128" s="16"/>
      <c r="J128" s="73"/>
      <c r="K128" s="56">
        <f t="shared" ref="K128:K131" si="132">J128+I128+H128</f>
        <v>0</v>
      </c>
      <c r="L128" s="16">
        <f>ROUND(E128*F128,2)</f>
        <v>0</v>
      </c>
      <c r="M128" s="16">
        <f>ROUND(H128*E128,2)</f>
        <v>0</v>
      </c>
      <c r="N128" s="16"/>
      <c r="O128" s="16">
        <f>ROUND(J128*E128,2)</f>
        <v>0</v>
      </c>
      <c r="P128" s="57">
        <f t="shared" ref="P128:P131" si="133">M128+N128+O128</f>
        <v>0</v>
      </c>
    </row>
    <row r="129" spans="1:16" s="41" customFormat="1" ht="114.75" x14ac:dyDescent="0.2">
      <c r="A129" s="19"/>
      <c r="B129" s="42"/>
      <c r="C129" s="79" t="s">
        <v>96</v>
      </c>
      <c r="D129" s="54" t="s">
        <v>22</v>
      </c>
      <c r="E129" s="66">
        <v>1</v>
      </c>
      <c r="F129" s="16"/>
      <c r="G129" s="16"/>
      <c r="H129" s="16"/>
      <c r="I129" s="73"/>
      <c r="J129" s="16"/>
      <c r="K129" s="56">
        <f t="shared" si="132"/>
        <v>0</v>
      </c>
      <c r="L129" s="16"/>
      <c r="M129" s="16"/>
      <c r="N129" s="16">
        <f t="shared" ref="N129:N130" si="134">ROUND(E129*I129,2)</f>
        <v>0</v>
      </c>
      <c r="O129" s="16"/>
      <c r="P129" s="57">
        <f t="shared" si="133"/>
        <v>0</v>
      </c>
    </row>
    <row r="130" spans="1:16" s="41" customFormat="1" ht="114.75" x14ac:dyDescent="0.2">
      <c r="A130" s="19"/>
      <c r="B130" s="42"/>
      <c r="C130" s="79" t="s">
        <v>94</v>
      </c>
      <c r="D130" s="54" t="s">
        <v>22</v>
      </c>
      <c r="E130" s="66">
        <v>1</v>
      </c>
      <c r="F130" s="16"/>
      <c r="G130" s="16"/>
      <c r="H130" s="16"/>
      <c r="I130" s="73"/>
      <c r="J130" s="16"/>
      <c r="K130" s="56">
        <f t="shared" si="132"/>
        <v>0</v>
      </c>
      <c r="L130" s="16"/>
      <c r="M130" s="16"/>
      <c r="N130" s="16">
        <f t="shared" si="134"/>
        <v>0</v>
      </c>
      <c r="O130" s="16"/>
      <c r="P130" s="57">
        <f t="shared" si="133"/>
        <v>0</v>
      </c>
    </row>
    <row r="131" spans="1:16" s="41" customFormat="1" ht="25.5" x14ac:dyDescent="0.2">
      <c r="A131" s="19"/>
      <c r="B131" s="42"/>
      <c r="C131" s="79" t="s">
        <v>127</v>
      </c>
      <c r="D131" s="54" t="s">
        <v>22</v>
      </c>
      <c r="E131" s="66">
        <v>1</v>
      </c>
      <c r="F131" s="16"/>
      <c r="G131" s="16"/>
      <c r="H131" s="16"/>
      <c r="I131" s="73"/>
      <c r="J131" s="56"/>
      <c r="K131" s="56">
        <f t="shared" si="132"/>
        <v>0</v>
      </c>
      <c r="L131" s="16"/>
      <c r="M131" s="16"/>
      <c r="N131" s="16">
        <f t="shared" ref="N131" si="135">ROUND(E131*I131,2)</f>
        <v>0</v>
      </c>
      <c r="O131" s="16"/>
      <c r="P131" s="57">
        <f t="shared" si="133"/>
        <v>0</v>
      </c>
    </row>
    <row r="132" spans="1:16" s="17" customFormat="1" ht="51" x14ac:dyDescent="0.2">
      <c r="A132" s="40">
        <v>23</v>
      </c>
      <c r="B132" s="67"/>
      <c r="C132" s="20" t="s">
        <v>98</v>
      </c>
      <c r="D132" s="54" t="s">
        <v>21</v>
      </c>
      <c r="E132" s="81">
        <v>4.16</v>
      </c>
      <c r="F132" s="73"/>
      <c r="G132" s="73"/>
      <c r="H132" s="16">
        <f>ROUND(F132*G132,2)</f>
        <v>0</v>
      </c>
      <c r="I132" s="16"/>
      <c r="J132" s="73"/>
      <c r="K132" s="56">
        <f t="shared" ref="K132:K134" si="136">J132+I132+H132</f>
        <v>0</v>
      </c>
      <c r="L132" s="16">
        <f>ROUND(E132*F132,2)</f>
        <v>0</v>
      </c>
      <c r="M132" s="16">
        <f>ROUND(H132*E132,2)</f>
        <v>0</v>
      </c>
      <c r="N132" s="16"/>
      <c r="O132" s="16">
        <f>ROUND(J132*E132,2)</f>
        <v>0</v>
      </c>
      <c r="P132" s="57">
        <f t="shared" ref="P132:P134" si="137">M132+N132+O132</f>
        <v>0</v>
      </c>
    </row>
    <row r="133" spans="1:16" s="41" customFormat="1" ht="114.75" x14ac:dyDescent="0.2">
      <c r="A133" s="19"/>
      <c r="B133" s="67"/>
      <c r="C133" s="79" t="s">
        <v>120</v>
      </c>
      <c r="D133" s="54" t="s">
        <v>22</v>
      </c>
      <c r="E133" s="66">
        <v>1</v>
      </c>
      <c r="F133" s="16"/>
      <c r="G133" s="16"/>
      <c r="H133" s="16"/>
      <c r="I133" s="73"/>
      <c r="J133" s="16"/>
      <c r="K133" s="56">
        <f t="shared" si="136"/>
        <v>0</v>
      </c>
      <c r="L133" s="16"/>
      <c r="M133" s="16"/>
      <c r="N133" s="16">
        <f t="shared" ref="N133" si="138">ROUND(E133*I133,2)</f>
        <v>0</v>
      </c>
      <c r="O133" s="16"/>
      <c r="P133" s="57">
        <f t="shared" si="137"/>
        <v>0</v>
      </c>
    </row>
    <row r="134" spans="1:16" s="41" customFormat="1" ht="25.5" x14ac:dyDescent="0.2">
      <c r="A134" s="19"/>
      <c r="B134" s="42"/>
      <c r="C134" s="79" t="s">
        <v>127</v>
      </c>
      <c r="D134" s="54" t="s">
        <v>22</v>
      </c>
      <c r="E134" s="66">
        <v>1</v>
      </c>
      <c r="F134" s="16"/>
      <c r="G134" s="16"/>
      <c r="H134" s="16"/>
      <c r="I134" s="73"/>
      <c r="J134" s="56"/>
      <c r="K134" s="56">
        <f t="shared" si="136"/>
        <v>0</v>
      </c>
      <c r="L134" s="16"/>
      <c r="M134" s="16"/>
      <c r="N134" s="16">
        <f t="shared" ref="N134" si="139">ROUND(E134*I134,2)</f>
        <v>0</v>
      </c>
      <c r="O134" s="16"/>
      <c r="P134" s="57">
        <f t="shared" si="137"/>
        <v>0</v>
      </c>
    </row>
    <row r="135" spans="1:16" s="41" customFormat="1" ht="25.5" x14ac:dyDescent="0.2">
      <c r="A135" s="19"/>
      <c r="B135" s="20"/>
      <c r="C135" s="82" t="s">
        <v>80</v>
      </c>
      <c r="D135" s="54"/>
      <c r="E135" s="55"/>
      <c r="F135" s="16"/>
      <c r="G135" s="16"/>
      <c r="H135" s="16"/>
      <c r="I135" s="16"/>
      <c r="J135" s="56"/>
      <c r="K135" s="56"/>
      <c r="L135" s="16"/>
      <c r="M135" s="16"/>
      <c r="N135" s="16"/>
      <c r="O135" s="16"/>
      <c r="P135" s="57"/>
    </row>
    <row r="136" spans="1:16" s="17" customFormat="1" ht="51" x14ac:dyDescent="0.2">
      <c r="A136" s="40">
        <v>24</v>
      </c>
      <c r="B136" s="67"/>
      <c r="C136" s="20" t="s">
        <v>101</v>
      </c>
      <c r="D136" s="54" t="s">
        <v>21</v>
      </c>
      <c r="E136" s="81">
        <v>3.83</v>
      </c>
      <c r="F136" s="73"/>
      <c r="G136" s="73"/>
      <c r="H136" s="16">
        <f>ROUND(F136*G136,2)</f>
        <v>0</v>
      </c>
      <c r="I136" s="16"/>
      <c r="J136" s="73"/>
      <c r="K136" s="56">
        <f t="shared" ref="K136:K138" si="140">J136+I136+H136</f>
        <v>0</v>
      </c>
      <c r="L136" s="16">
        <f>ROUND(E136*F136,2)</f>
        <v>0</v>
      </c>
      <c r="M136" s="16">
        <f>ROUND(H136*E136,2)</f>
        <v>0</v>
      </c>
      <c r="N136" s="16"/>
      <c r="O136" s="16">
        <f>ROUND(J136*E136,2)</f>
        <v>0</v>
      </c>
      <c r="P136" s="57">
        <f t="shared" ref="P136:P138" si="141">M136+N136+O136</f>
        <v>0</v>
      </c>
    </row>
    <row r="137" spans="1:16" s="41" customFormat="1" ht="165.75" x14ac:dyDescent="0.2">
      <c r="A137" s="19"/>
      <c r="B137" s="67"/>
      <c r="C137" s="79" t="s">
        <v>99</v>
      </c>
      <c r="D137" s="54" t="s">
        <v>22</v>
      </c>
      <c r="E137" s="66">
        <v>1</v>
      </c>
      <c r="F137" s="16"/>
      <c r="G137" s="16"/>
      <c r="H137" s="16"/>
      <c r="I137" s="73"/>
      <c r="J137" s="16"/>
      <c r="K137" s="56">
        <f t="shared" si="140"/>
        <v>0</v>
      </c>
      <c r="L137" s="16"/>
      <c r="M137" s="16"/>
      <c r="N137" s="16">
        <f t="shared" ref="N137" si="142">ROUND(E137*I137,2)</f>
        <v>0</v>
      </c>
      <c r="O137" s="16"/>
      <c r="P137" s="57">
        <f t="shared" si="141"/>
        <v>0</v>
      </c>
    </row>
    <row r="138" spans="1:16" s="41" customFormat="1" ht="25.5" x14ac:dyDescent="0.2">
      <c r="A138" s="19"/>
      <c r="B138" s="42"/>
      <c r="C138" s="79" t="s">
        <v>127</v>
      </c>
      <c r="D138" s="54" t="s">
        <v>22</v>
      </c>
      <c r="E138" s="66">
        <v>1</v>
      </c>
      <c r="F138" s="16"/>
      <c r="G138" s="16"/>
      <c r="H138" s="16"/>
      <c r="I138" s="73"/>
      <c r="J138" s="56"/>
      <c r="K138" s="56">
        <f t="shared" si="140"/>
        <v>0</v>
      </c>
      <c r="L138" s="16"/>
      <c r="M138" s="16"/>
      <c r="N138" s="16">
        <f t="shared" ref="N138" si="143">ROUND(E138*I138,2)</f>
        <v>0</v>
      </c>
      <c r="O138" s="16"/>
      <c r="P138" s="57">
        <f t="shared" si="141"/>
        <v>0</v>
      </c>
    </row>
    <row r="139" spans="1:16" s="17" customFormat="1" ht="38.25" x14ac:dyDescent="0.2">
      <c r="A139" s="40">
        <v>25</v>
      </c>
      <c r="B139" s="67"/>
      <c r="C139" s="20" t="s">
        <v>100</v>
      </c>
      <c r="D139" s="54" t="s">
        <v>21</v>
      </c>
      <c r="E139" s="81">
        <v>7.72</v>
      </c>
      <c r="F139" s="73"/>
      <c r="G139" s="73"/>
      <c r="H139" s="16">
        <f>ROUND(F139*G139,2)</f>
        <v>0</v>
      </c>
      <c r="I139" s="16"/>
      <c r="J139" s="73"/>
      <c r="K139" s="56">
        <f t="shared" ref="K139:K141" si="144">J139+I139+H139</f>
        <v>0</v>
      </c>
      <c r="L139" s="16">
        <f>ROUND(E139*F139,2)</f>
        <v>0</v>
      </c>
      <c r="M139" s="16">
        <f>ROUND(H139*E139,2)</f>
        <v>0</v>
      </c>
      <c r="N139" s="16"/>
      <c r="O139" s="16">
        <f>ROUND(J139*E139,2)</f>
        <v>0</v>
      </c>
      <c r="P139" s="57">
        <f t="shared" ref="P139:P141" si="145">M139+N139+O139</f>
        <v>0</v>
      </c>
    </row>
    <row r="140" spans="1:16" s="41" customFormat="1" ht="76.5" x14ac:dyDescent="0.2">
      <c r="A140" s="19"/>
      <c r="B140" s="67"/>
      <c r="C140" s="79" t="s">
        <v>102</v>
      </c>
      <c r="D140" s="54" t="s">
        <v>22</v>
      </c>
      <c r="E140" s="66">
        <v>1</v>
      </c>
      <c r="F140" s="16"/>
      <c r="G140" s="16"/>
      <c r="H140" s="16"/>
      <c r="I140" s="73"/>
      <c r="J140" s="16"/>
      <c r="K140" s="56">
        <f t="shared" si="144"/>
        <v>0</v>
      </c>
      <c r="L140" s="16"/>
      <c r="M140" s="16"/>
      <c r="N140" s="16">
        <f t="shared" ref="N140" si="146">ROUND(E140*I140,2)</f>
        <v>0</v>
      </c>
      <c r="O140" s="16"/>
      <c r="P140" s="57">
        <f t="shared" si="145"/>
        <v>0</v>
      </c>
    </row>
    <row r="141" spans="1:16" s="41" customFormat="1" ht="25.5" x14ac:dyDescent="0.2">
      <c r="A141" s="19"/>
      <c r="B141" s="42"/>
      <c r="C141" s="79" t="s">
        <v>127</v>
      </c>
      <c r="D141" s="54" t="s">
        <v>22</v>
      </c>
      <c r="E141" s="66">
        <v>1</v>
      </c>
      <c r="F141" s="16"/>
      <c r="G141" s="16"/>
      <c r="H141" s="16"/>
      <c r="I141" s="73"/>
      <c r="J141" s="56"/>
      <c r="K141" s="56">
        <f t="shared" si="144"/>
        <v>0</v>
      </c>
      <c r="L141" s="16"/>
      <c r="M141" s="16"/>
      <c r="N141" s="16">
        <f t="shared" ref="N141" si="147">ROUND(E141*I141,2)</f>
        <v>0</v>
      </c>
      <c r="O141" s="16"/>
      <c r="P141" s="57">
        <f t="shared" si="145"/>
        <v>0</v>
      </c>
    </row>
    <row r="142" spans="1:16" s="41" customFormat="1" ht="38.25" x14ac:dyDescent="0.2">
      <c r="A142" s="19"/>
      <c r="B142" s="20"/>
      <c r="C142" s="78" t="s">
        <v>60</v>
      </c>
      <c r="D142" s="54"/>
      <c r="E142" s="55"/>
      <c r="F142" s="16"/>
      <c r="G142" s="16"/>
      <c r="H142" s="16"/>
      <c r="I142" s="16"/>
      <c r="J142" s="56"/>
      <c r="K142" s="56"/>
      <c r="L142" s="16"/>
      <c r="M142" s="16"/>
      <c r="N142" s="16"/>
      <c r="O142" s="16"/>
      <c r="P142" s="57"/>
    </row>
    <row r="143" spans="1:16" s="41" customFormat="1" ht="38.25" x14ac:dyDescent="0.2">
      <c r="A143" s="19">
        <v>26</v>
      </c>
      <c r="B143" s="20"/>
      <c r="C143" s="20" t="s">
        <v>104</v>
      </c>
      <c r="D143" s="54" t="s">
        <v>23</v>
      </c>
      <c r="E143" s="83">
        <v>123.6</v>
      </c>
      <c r="F143" s="73"/>
      <c r="G143" s="73"/>
      <c r="H143" s="16">
        <f>ROUND(F143*G143,2)</f>
        <v>0</v>
      </c>
      <c r="I143" s="16"/>
      <c r="J143" s="73"/>
      <c r="K143" s="56">
        <f t="shared" ref="K143:K144" si="148">J143+I143+H143</f>
        <v>0</v>
      </c>
      <c r="L143" s="16">
        <f>ROUND(E143*F143,2)</f>
        <v>0</v>
      </c>
      <c r="M143" s="16">
        <f>ROUND(H143*E143,2)</f>
        <v>0</v>
      </c>
      <c r="N143" s="16"/>
      <c r="O143" s="16">
        <f>ROUND(J143*E143,2)</f>
        <v>0</v>
      </c>
      <c r="P143" s="57">
        <f t="shared" ref="P143:P144" si="149">M143+N143+O143</f>
        <v>0</v>
      </c>
    </row>
    <row r="144" spans="1:16" s="41" customFormat="1" ht="25.5" x14ac:dyDescent="0.2">
      <c r="A144" s="19"/>
      <c r="B144" s="42"/>
      <c r="C144" s="79" t="s">
        <v>103</v>
      </c>
      <c r="D144" s="54" t="s">
        <v>22</v>
      </c>
      <c r="E144" s="66">
        <v>1</v>
      </c>
      <c r="F144" s="16"/>
      <c r="G144" s="16"/>
      <c r="H144" s="16"/>
      <c r="I144" s="73"/>
      <c r="J144" s="16"/>
      <c r="K144" s="56">
        <f t="shared" si="148"/>
        <v>0</v>
      </c>
      <c r="L144" s="16"/>
      <c r="M144" s="16"/>
      <c r="N144" s="16">
        <f>ROUND(E144*I144,2)</f>
        <v>0</v>
      </c>
      <c r="O144" s="16"/>
      <c r="P144" s="57">
        <f t="shared" si="149"/>
        <v>0</v>
      </c>
    </row>
    <row r="145" spans="1:16" s="41" customFormat="1" ht="51" x14ac:dyDescent="0.2">
      <c r="A145" s="19">
        <v>27</v>
      </c>
      <c r="B145" s="42"/>
      <c r="C145" s="20" t="s">
        <v>122</v>
      </c>
      <c r="D145" s="54" t="s">
        <v>23</v>
      </c>
      <c r="E145" s="83">
        <v>43.3</v>
      </c>
      <c r="F145" s="73"/>
      <c r="G145" s="73"/>
      <c r="H145" s="16">
        <f>ROUND(F145*G145,2)</f>
        <v>0</v>
      </c>
      <c r="I145" s="16"/>
      <c r="J145" s="73"/>
      <c r="K145" s="56">
        <f t="shared" ref="K145:K146" si="150">J145+I145+H145</f>
        <v>0</v>
      </c>
      <c r="L145" s="16">
        <f>ROUND(E145*F145,2)</f>
        <v>0</v>
      </c>
      <c r="M145" s="16">
        <f>ROUND(H145*E145,2)</f>
        <v>0</v>
      </c>
      <c r="N145" s="16"/>
      <c r="O145" s="16">
        <f>ROUND(J145*E145,2)</f>
        <v>0</v>
      </c>
      <c r="P145" s="57">
        <f t="shared" ref="P145:P146" si="151">M145+N145+O145</f>
        <v>0</v>
      </c>
    </row>
    <row r="146" spans="1:16" s="41" customFormat="1" ht="25.5" x14ac:dyDescent="0.2">
      <c r="A146" s="19"/>
      <c r="B146" s="42"/>
      <c r="C146" s="79" t="s">
        <v>126</v>
      </c>
      <c r="D146" s="54" t="s">
        <v>22</v>
      </c>
      <c r="E146" s="66">
        <v>1</v>
      </c>
      <c r="F146" s="16"/>
      <c r="G146" s="16"/>
      <c r="H146" s="16"/>
      <c r="I146" s="73"/>
      <c r="J146" s="16"/>
      <c r="K146" s="56">
        <f t="shared" si="150"/>
        <v>0</v>
      </c>
      <c r="L146" s="16"/>
      <c r="M146" s="16"/>
      <c r="N146" s="16">
        <f>ROUND(E146*I146,2)</f>
        <v>0</v>
      </c>
      <c r="O146" s="16"/>
      <c r="P146" s="57">
        <f t="shared" si="151"/>
        <v>0</v>
      </c>
    </row>
    <row r="147" spans="1:16" s="41" customFormat="1" ht="63.75" x14ac:dyDescent="0.2">
      <c r="A147" s="19">
        <v>28</v>
      </c>
      <c r="B147" s="42"/>
      <c r="C147" s="20" t="s">
        <v>124</v>
      </c>
      <c r="D147" s="54" t="s">
        <v>23</v>
      </c>
      <c r="E147" s="83">
        <v>146.9</v>
      </c>
      <c r="F147" s="73"/>
      <c r="G147" s="73"/>
      <c r="H147" s="16">
        <f>ROUND(F147*G147,2)</f>
        <v>0</v>
      </c>
      <c r="I147" s="16"/>
      <c r="J147" s="73"/>
      <c r="K147" s="56">
        <f t="shared" ref="K147:K148" si="152">J147+I147+H147</f>
        <v>0</v>
      </c>
      <c r="L147" s="16">
        <f>ROUND(E147*F147,2)</f>
        <v>0</v>
      </c>
      <c r="M147" s="16">
        <f>ROUND(H147*E147,2)</f>
        <v>0</v>
      </c>
      <c r="N147" s="16"/>
      <c r="O147" s="16">
        <f>ROUND(J147*E147,2)</f>
        <v>0</v>
      </c>
      <c r="P147" s="57">
        <f t="shared" ref="P147:P148" si="153">M147+N147+O147</f>
        <v>0</v>
      </c>
    </row>
    <row r="148" spans="1:16" s="41" customFormat="1" ht="25.5" x14ac:dyDescent="0.2">
      <c r="A148" s="19"/>
      <c r="B148" s="42"/>
      <c r="C148" s="79" t="s">
        <v>126</v>
      </c>
      <c r="D148" s="54" t="s">
        <v>22</v>
      </c>
      <c r="E148" s="66">
        <v>1</v>
      </c>
      <c r="F148" s="16"/>
      <c r="G148" s="16"/>
      <c r="H148" s="16"/>
      <c r="I148" s="73"/>
      <c r="J148" s="16"/>
      <c r="K148" s="56">
        <f t="shared" si="152"/>
        <v>0</v>
      </c>
      <c r="L148" s="16"/>
      <c r="M148" s="16"/>
      <c r="N148" s="16">
        <f>ROUND(E148*I148,2)</f>
        <v>0</v>
      </c>
      <c r="O148" s="16"/>
      <c r="P148" s="57">
        <f t="shared" si="153"/>
        <v>0</v>
      </c>
    </row>
    <row r="149" spans="1:16" s="41" customFormat="1" ht="18" customHeight="1" thickBot="1" x14ac:dyDescent="0.25">
      <c r="A149" s="19"/>
      <c r="B149" s="20"/>
      <c r="C149" s="20"/>
      <c r="D149" s="54"/>
      <c r="E149" s="55"/>
      <c r="F149" s="16"/>
      <c r="G149" s="16"/>
      <c r="H149" s="16"/>
      <c r="I149" s="16"/>
      <c r="J149" s="16"/>
      <c r="K149" s="56"/>
      <c r="L149" s="16"/>
      <c r="M149" s="16"/>
      <c r="N149" s="16"/>
      <c r="O149" s="16"/>
      <c r="P149" s="57"/>
    </row>
    <row r="150" spans="1:16" s="17" customFormat="1" ht="18" customHeight="1" thickBot="1" x14ac:dyDescent="0.25">
      <c r="A150" s="43"/>
      <c r="B150" s="44"/>
      <c r="C150" s="44" t="s">
        <v>6</v>
      </c>
      <c r="D150" s="58"/>
      <c r="E150" s="59"/>
      <c r="F150" s="45"/>
      <c r="G150" s="45"/>
      <c r="H150" s="45"/>
      <c r="I150" s="45"/>
      <c r="J150" s="45"/>
      <c r="K150" s="45"/>
      <c r="L150" s="45">
        <f>SUM(L13:L149)</f>
        <v>0</v>
      </c>
      <c r="M150" s="45">
        <f>SUM(M13:M149)</f>
        <v>0</v>
      </c>
      <c r="N150" s="45">
        <f>SUM(N13:N149)</f>
        <v>0</v>
      </c>
      <c r="O150" s="45">
        <f>SUM(O13:O149)</f>
        <v>0</v>
      </c>
      <c r="P150" s="45">
        <f>SUM(P13:P149)</f>
        <v>0</v>
      </c>
    </row>
    <row r="151" spans="1:16" ht="18" customHeight="1" thickBot="1" x14ac:dyDescent="0.25">
      <c r="A151" s="24"/>
      <c r="B151" s="24"/>
      <c r="C151" s="70"/>
      <c r="D151" s="60"/>
      <c r="E151" s="60"/>
      <c r="F151" s="60"/>
      <c r="G151" s="60"/>
      <c r="H151" s="60"/>
      <c r="I151" s="60"/>
      <c r="J151" s="25"/>
      <c r="K151" s="25" t="s">
        <v>42</v>
      </c>
      <c r="L151" s="76"/>
      <c r="M151" s="61"/>
      <c r="N151" s="16">
        <f>ROUND(N150*0.05,2)</f>
        <v>0</v>
      </c>
      <c r="O151" s="62"/>
      <c r="P151" s="62"/>
    </row>
    <row r="152" spans="1:16" ht="21" customHeight="1" thickBot="1" x14ac:dyDescent="0.25">
      <c r="A152" s="24"/>
      <c r="B152" s="24"/>
      <c r="C152" s="70"/>
      <c r="D152" s="60"/>
      <c r="E152" s="60"/>
      <c r="F152" s="60"/>
      <c r="G152" s="60"/>
      <c r="H152" s="60"/>
      <c r="I152" s="60"/>
      <c r="J152" s="26"/>
      <c r="K152" s="26"/>
      <c r="L152" s="26" t="s">
        <v>13</v>
      </c>
      <c r="M152" s="63">
        <f>M151+M150</f>
        <v>0</v>
      </c>
      <c r="N152" s="63">
        <f>N151+N150</f>
        <v>0</v>
      </c>
      <c r="O152" s="63">
        <f>O151+O150</f>
        <v>0</v>
      </c>
      <c r="P152" s="63">
        <f>SUM(M152:O152)</f>
        <v>0</v>
      </c>
    </row>
    <row r="153" spans="1:16" ht="18" customHeight="1" x14ac:dyDescent="0.2">
      <c r="A153" s="24"/>
      <c r="B153" s="24"/>
      <c r="C153" s="70"/>
      <c r="D153" s="60"/>
      <c r="E153" s="60"/>
      <c r="F153" s="60"/>
      <c r="G153" s="60"/>
      <c r="H153" s="46"/>
      <c r="I153" s="12"/>
      <c r="J153" s="12"/>
      <c r="K153" s="12"/>
      <c r="L153" s="12"/>
      <c r="M153" s="12"/>
      <c r="N153" s="12"/>
      <c r="O153" s="25" t="s">
        <v>47</v>
      </c>
      <c r="P153" s="72">
        <f>ROUND(P152*0,2)</f>
        <v>0</v>
      </c>
    </row>
    <row r="154" spans="1:16" ht="21" customHeight="1" x14ac:dyDescent="0.2">
      <c r="A154" s="24"/>
      <c r="B154" s="24"/>
      <c r="C154" s="70"/>
      <c r="D154" s="60"/>
      <c r="E154" s="60"/>
      <c r="F154" s="60"/>
      <c r="G154" s="60"/>
      <c r="H154" s="47"/>
      <c r="I154" s="12"/>
      <c r="J154" s="12"/>
      <c r="K154" s="12"/>
      <c r="L154" s="12"/>
      <c r="M154" s="12"/>
      <c r="N154" s="12"/>
      <c r="O154" s="25" t="s">
        <v>44</v>
      </c>
      <c r="P154" s="74">
        <f>ROUND(P153*0,2)</f>
        <v>0</v>
      </c>
    </row>
    <row r="155" spans="1:16" ht="18" customHeight="1" x14ac:dyDescent="0.2">
      <c r="A155" s="24"/>
      <c r="B155" s="24"/>
      <c r="C155" s="70"/>
      <c r="D155" s="60"/>
      <c r="E155" s="60"/>
      <c r="F155" s="60"/>
      <c r="G155" s="60"/>
      <c r="H155" s="46"/>
      <c r="I155" s="12"/>
      <c r="J155" s="12"/>
      <c r="K155" s="12"/>
      <c r="L155" s="12"/>
      <c r="M155" s="12"/>
      <c r="N155" s="12"/>
      <c r="O155" s="25" t="s">
        <v>48</v>
      </c>
      <c r="P155" s="75">
        <f>ROUND(P152*0,2)</f>
        <v>0</v>
      </c>
    </row>
    <row r="156" spans="1:16" ht="18" customHeight="1" thickBot="1" x14ac:dyDescent="0.25">
      <c r="A156" s="24"/>
      <c r="B156" s="24"/>
      <c r="C156" s="70"/>
      <c r="D156" s="60"/>
      <c r="E156" s="60"/>
      <c r="F156" s="60"/>
      <c r="G156" s="60"/>
      <c r="H156" s="46"/>
      <c r="I156" s="12"/>
      <c r="J156" s="12"/>
      <c r="K156" s="12"/>
      <c r="L156" s="12"/>
      <c r="M156" s="12"/>
      <c r="N156" s="12"/>
      <c r="O156" s="25" t="s">
        <v>30</v>
      </c>
      <c r="P156" s="31">
        <f>ROUND(M152*0.2359,2)</f>
        <v>0</v>
      </c>
    </row>
    <row r="157" spans="1:16" ht="21" customHeight="1" thickBot="1" x14ac:dyDescent="0.25">
      <c r="A157" s="24"/>
      <c r="B157" s="24"/>
      <c r="C157" s="70"/>
      <c r="D157" s="60"/>
      <c r="E157" s="60"/>
      <c r="F157" s="60"/>
      <c r="G157" s="60"/>
      <c r="H157" s="47"/>
      <c r="I157" s="12"/>
      <c r="J157" s="12"/>
      <c r="K157" s="12"/>
      <c r="L157" s="12"/>
      <c r="M157" s="12"/>
      <c r="N157" s="12"/>
      <c r="O157" s="26" t="s">
        <v>15</v>
      </c>
      <c r="P157" s="32">
        <f>P156+P155+P153+P152</f>
        <v>0</v>
      </c>
    </row>
    <row r="158" spans="1:16" x14ac:dyDescent="0.2">
      <c r="C158" s="8"/>
      <c r="H158" s="49"/>
      <c r="I158" s="12"/>
      <c r="J158" s="12"/>
      <c r="K158" s="12"/>
      <c r="L158" s="12"/>
      <c r="M158" s="12"/>
      <c r="N158" s="12"/>
      <c r="O158" s="12"/>
      <c r="P158" s="12"/>
    </row>
    <row r="160" spans="1:16" ht="14.25" x14ac:dyDescent="0.2">
      <c r="A160" s="12"/>
      <c r="B160" s="48" t="s">
        <v>7</v>
      </c>
      <c r="C160" s="71"/>
      <c r="D160" s="33" t="s">
        <v>40</v>
      </c>
      <c r="G160" s="33"/>
      <c r="H160" s="33" t="s">
        <v>14</v>
      </c>
      <c r="I160" s="33"/>
      <c r="J160" s="33"/>
      <c r="K160" s="33"/>
      <c r="M160" s="33"/>
      <c r="N160" s="12"/>
      <c r="O160" s="12"/>
      <c r="P160" s="12"/>
    </row>
    <row r="161" spans="1:16" ht="14.25" x14ac:dyDescent="0.2">
      <c r="A161" s="12"/>
      <c r="D161" s="35" t="s">
        <v>41</v>
      </c>
      <c r="N161" s="12"/>
      <c r="O161" s="12"/>
      <c r="P161" s="12"/>
    </row>
    <row r="162" spans="1:16" ht="14.25" x14ac:dyDescent="0.2">
      <c r="A162" s="12"/>
      <c r="B162" s="35"/>
      <c r="N162" s="12"/>
      <c r="O162" s="12"/>
      <c r="P162" s="12"/>
    </row>
  </sheetData>
  <mergeCells count="7">
    <mergeCell ref="E10:E12"/>
    <mergeCell ref="F10:K11"/>
    <mergeCell ref="L10:P11"/>
    <mergeCell ref="A10:A12"/>
    <mergeCell ref="B10:B12"/>
    <mergeCell ref="C10:C12"/>
    <mergeCell ref="D10:D12"/>
  </mergeCells>
  <phoneticPr fontId="0" type="noConversion"/>
  <printOptions horizontalCentered="1"/>
  <pageMargins left="7.874015748031496E-2" right="3.937007874015748E-2" top="1.0629921259842521" bottom="0.39370078740157483" header="0.19685039370078741" footer="0.19685039370078741"/>
  <pageSetup paperSize="9" scale="70" fitToHeight="13" orientation="landscape" r:id="rId1"/>
  <headerFooter>
    <oddFooter>&amp;R&amp;D     &amp;P/&amp;N</oddFooter>
  </headerFooter>
  <extLst>
    <ext xmlns:mx="http://schemas.microsoft.com/office/mac/excel/2008/main" uri="{64002731-A6B0-56B0-2670-7721B7C09600}">
      <mx:PLV Mode="0" OnePage="0" WScale="5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P41"/>
  <sheetViews>
    <sheetView topLeftCell="A3" workbookViewId="0">
      <selection activeCell="F15" sqref="F15:P28"/>
    </sheetView>
  </sheetViews>
  <sheetFormatPr defaultColWidth="9.140625" defaultRowHeight="12.75" x14ac:dyDescent="0.2"/>
  <cols>
    <col min="1" max="1" width="5.140625" style="29" customWidth="1"/>
    <col min="2" max="2" width="14.7109375" style="8" customWidth="1"/>
    <col min="3" max="3" width="36.28515625" style="64" customWidth="1"/>
    <col min="4" max="4" width="7.28515625" style="36" customWidth="1"/>
    <col min="5" max="5" width="8.7109375" style="36" customWidth="1"/>
    <col min="6" max="6" width="9.42578125" style="36" customWidth="1"/>
    <col min="7" max="9" width="9.28515625" style="36" customWidth="1"/>
    <col min="10" max="11" width="9.140625" style="36"/>
    <col min="12" max="12" width="10.42578125" style="36" customWidth="1"/>
    <col min="13" max="13" width="10.140625" style="36" bestFit="1" customWidth="1"/>
    <col min="14" max="16" width="11.28515625" style="36" bestFit="1" customWidth="1"/>
    <col min="17" max="16384" width="9.140625" style="12"/>
  </cols>
  <sheetData>
    <row r="1" spans="1:16" s="4" customFormat="1" ht="18" x14ac:dyDescent="0.2">
      <c r="A1" s="1"/>
      <c r="B1" s="8"/>
      <c r="C1" s="68" t="s">
        <v>51</v>
      </c>
      <c r="D1" s="3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18" x14ac:dyDescent="0.2">
      <c r="A2" s="1" t="s">
        <v>52</v>
      </c>
      <c r="B2" s="6"/>
      <c r="C2" s="6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4" customFormat="1" ht="15" x14ac:dyDescent="0.2">
      <c r="A3" s="7" t="s">
        <v>49</v>
      </c>
      <c r="B3" s="6"/>
      <c r="C3" s="6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4" customFormat="1" ht="15" x14ac:dyDescent="0.2">
      <c r="A4" s="4" t="s">
        <v>46</v>
      </c>
      <c r="B4" s="8"/>
      <c r="C4" s="64"/>
      <c r="D4" s="3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4" customFormat="1" ht="15" x14ac:dyDescent="0.2">
      <c r="A5" s="7" t="s">
        <v>45</v>
      </c>
      <c r="B5" s="6"/>
      <c r="C5" s="6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5" x14ac:dyDescent="0.2">
      <c r="A6" s="4" t="s">
        <v>43</v>
      </c>
      <c r="B6" s="8"/>
      <c r="C6" s="64"/>
      <c r="D6" s="3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18" x14ac:dyDescent="0.2">
      <c r="A7" s="9"/>
      <c r="B7" s="8"/>
      <c r="C7" s="64"/>
      <c r="D7" s="36"/>
      <c r="E7" s="3"/>
      <c r="F7" s="7"/>
      <c r="G7" s="3"/>
      <c r="H7" s="3"/>
      <c r="I7" s="3"/>
      <c r="J7" s="3"/>
      <c r="K7" s="3"/>
      <c r="L7" s="7" t="s">
        <v>26</v>
      </c>
      <c r="M7" s="3"/>
      <c r="N7" s="38"/>
      <c r="O7" s="50">
        <f>P31</f>
        <v>0</v>
      </c>
      <c r="P7" s="3"/>
    </row>
    <row r="8" spans="1:16" s="4" customFormat="1" ht="18" x14ac:dyDescent="0.2">
      <c r="A8" s="9"/>
      <c r="B8" s="8"/>
      <c r="C8" s="64"/>
      <c r="D8" s="37"/>
      <c r="E8" s="3"/>
      <c r="F8" s="7"/>
      <c r="G8" s="3"/>
      <c r="H8" s="3"/>
      <c r="I8" s="3"/>
      <c r="J8" s="3"/>
      <c r="K8" s="3"/>
      <c r="L8" s="7" t="s">
        <v>39</v>
      </c>
      <c r="M8" s="3"/>
      <c r="N8" s="38"/>
      <c r="O8" s="3"/>
      <c r="P8" s="3"/>
    </row>
    <row r="9" spans="1:16" s="4" customFormat="1" ht="15.75" thickBot="1" x14ac:dyDescent="0.25">
      <c r="A9" s="11"/>
      <c r="B9" s="6"/>
      <c r="C9" s="6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">
      <c r="A10" s="84" t="s">
        <v>9</v>
      </c>
      <c r="B10" s="84" t="s">
        <v>5</v>
      </c>
      <c r="C10" s="87" t="s">
        <v>8</v>
      </c>
      <c r="D10" s="91" t="s">
        <v>0</v>
      </c>
      <c r="E10" s="91" t="s">
        <v>1</v>
      </c>
      <c r="F10" s="94" t="s">
        <v>10</v>
      </c>
      <c r="G10" s="95"/>
      <c r="H10" s="95"/>
      <c r="I10" s="95"/>
      <c r="J10" s="95"/>
      <c r="K10" s="95"/>
      <c r="L10" s="94" t="s">
        <v>12</v>
      </c>
      <c r="M10" s="95"/>
      <c r="N10" s="95"/>
      <c r="O10" s="95"/>
      <c r="P10" s="98"/>
    </row>
    <row r="11" spans="1:16" s="13" customFormat="1" ht="10.5" x14ac:dyDescent="0.2">
      <c r="A11" s="85"/>
      <c r="B11" s="85"/>
      <c r="C11" s="88"/>
      <c r="D11" s="92"/>
      <c r="E11" s="92"/>
      <c r="F11" s="96"/>
      <c r="G11" s="97"/>
      <c r="H11" s="97"/>
      <c r="I11" s="97"/>
      <c r="J11" s="97"/>
      <c r="K11" s="97"/>
      <c r="L11" s="96" t="s">
        <v>2</v>
      </c>
      <c r="M11" s="97"/>
      <c r="N11" s="97" t="s">
        <v>4</v>
      </c>
      <c r="O11" s="97"/>
      <c r="P11" s="99" t="s">
        <v>3</v>
      </c>
    </row>
    <row r="12" spans="1:16" s="13" customFormat="1" ht="34.5" thickBot="1" x14ac:dyDescent="0.25">
      <c r="A12" s="86"/>
      <c r="B12" s="86"/>
      <c r="C12" s="89"/>
      <c r="D12" s="93"/>
      <c r="E12" s="93"/>
      <c r="F12" s="39" t="s">
        <v>11</v>
      </c>
      <c r="G12" s="39" t="s">
        <v>31</v>
      </c>
      <c r="H12" s="39" t="s">
        <v>27</v>
      </c>
      <c r="I12" s="39" t="s">
        <v>32</v>
      </c>
      <c r="J12" s="51" t="s">
        <v>29</v>
      </c>
      <c r="K12" s="51" t="s">
        <v>33</v>
      </c>
      <c r="L12" s="77" t="s">
        <v>11</v>
      </c>
      <c r="M12" s="39" t="s">
        <v>27</v>
      </c>
      <c r="N12" s="39" t="s">
        <v>28</v>
      </c>
      <c r="O12" s="51" t="s">
        <v>29</v>
      </c>
      <c r="P12" s="53" t="s">
        <v>34</v>
      </c>
    </row>
    <row r="13" spans="1:16" s="41" customFormat="1" ht="25.5" x14ac:dyDescent="0.2">
      <c r="A13" s="19"/>
      <c r="B13" s="20"/>
      <c r="C13" s="82" t="s">
        <v>105</v>
      </c>
      <c r="D13" s="54"/>
      <c r="E13" s="55"/>
      <c r="F13" s="16"/>
      <c r="G13" s="16"/>
      <c r="H13" s="16"/>
      <c r="I13" s="16"/>
      <c r="J13" s="56"/>
      <c r="K13" s="56"/>
      <c r="L13" s="16"/>
      <c r="M13" s="16"/>
      <c r="N13" s="16"/>
      <c r="O13" s="16"/>
      <c r="P13" s="57"/>
    </row>
    <row r="14" spans="1:16" s="41" customFormat="1" ht="18" customHeight="1" x14ac:dyDescent="0.2">
      <c r="A14" s="19"/>
      <c r="B14" s="20"/>
      <c r="C14" s="78" t="s">
        <v>58</v>
      </c>
      <c r="D14" s="54"/>
      <c r="E14" s="55"/>
      <c r="F14" s="16"/>
      <c r="G14" s="16"/>
      <c r="H14" s="16"/>
      <c r="I14" s="16"/>
      <c r="J14" s="56"/>
      <c r="K14" s="56"/>
      <c r="L14" s="16"/>
      <c r="M14" s="16"/>
      <c r="N14" s="16"/>
      <c r="O14" s="16"/>
      <c r="P14" s="57"/>
    </row>
    <row r="15" spans="1:16" s="17" customFormat="1" ht="63.75" x14ac:dyDescent="0.2">
      <c r="A15" s="40">
        <v>1</v>
      </c>
      <c r="B15" s="67"/>
      <c r="C15" s="20" t="s">
        <v>106</v>
      </c>
      <c r="D15" s="54" t="s">
        <v>21</v>
      </c>
      <c r="E15" s="81">
        <v>11.36</v>
      </c>
      <c r="F15" s="73"/>
      <c r="G15" s="73"/>
      <c r="H15" s="16">
        <f>ROUND(F15*G15,2)</f>
        <v>0</v>
      </c>
      <c r="I15" s="16"/>
      <c r="J15" s="73"/>
      <c r="K15" s="56">
        <f t="shared" ref="K15:K19" si="0">J15+I15+H15</f>
        <v>0</v>
      </c>
      <c r="L15" s="16">
        <f>ROUND(E15*F15,2)</f>
        <v>0</v>
      </c>
      <c r="M15" s="16">
        <f>ROUND(H15*E15,2)</f>
        <v>0</v>
      </c>
      <c r="N15" s="16"/>
      <c r="O15" s="16">
        <f>ROUND(J15*E15,2)</f>
        <v>0</v>
      </c>
      <c r="P15" s="57">
        <f t="shared" ref="P15:P19" si="1">M15+N15+O15</f>
        <v>0</v>
      </c>
    </row>
    <row r="16" spans="1:16" s="41" customFormat="1" ht="114.75" x14ac:dyDescent="0.2">
      <c r="A16" s="19"/>
      <c r="B16" s="42"/>
      <c r="C16" s="79" t="s">
        <v>107</v>
      </c>
      <c r="D16" s="54" t="s">
        <v>22</v>
      </c>
      <c r="E16" s="66">
        <v>4</v>
      </c>
      <c r="F16" s="16"/>
      <c r="G16" s="16"/>
      <c r="H16" s="16"/>
      <c r="I16" s="73"/>
      <c r="J16" s="16"/>
      <c r="K16" s="56">
        <f t="shared" si="0"/>
        <v>0</v>
      </c>
      <c r="L16" s="16"/>
      <c r="M16" s="16"/>
      <c r="N16" s="16">
        <f t="shared" ref="N16:N17" si="2">ROUND(E16*I16,2)</f>
        <v>0</v>
      </c>
      <c r="O16" s="16"/>
      <c r="P16" s="57">
        <f t="shared" si="1"/>
        <v>0</v>
      </c>
    </row>
    <row r="17" spans="1:16" s="41" customFormat="1" ht="114.75" x14ac:dyDescent="0.2">
      <c r="A17" s="19"/>
      <c r="B17" s="42"/>
      <c r="C17" s="79" t="s">
        <v>108</v>
      </c>
      <c r="D17" s="54" t="s">
        <v>22</v>
      </c>
      <c r="E17" s="66">
        <v>2</v>
      </c>
      <c r="F17" s="16"/>
      <c r="G17" s="16"/>
      <c r="H17" s="16"/>
      <c r="I17" s="73"/>
      <c r="J17" s="16"/>
      <c r="K17" s="56">
        <f t="shared" si="0"/>
        <v>0</v>
      </c>
      <c r="L17" s="16"/>
      <c r="M17" s="16"/>
      <c r="N17" s="16">
        <f t="shared" si="2"/>
        <v>0</v>
      </c>
      <c r="O17" s="16"/>
      <c r="P17" s="57">
        <f t="shared" si="1"/>
        <v>0</v>
      </c>
    </row>
    <row r="18" spans="1:16" s="41" customFormat="1" ht="114.75" x14ac:dyDescent="0.2">
      <c r="A18" s="19"/>
      <c r="B18" s="42"/>
      <c r="C18" s="79" t="s">
        <v>109</v>
      </c>
      <c r="D18" s="54" t="s">
        <v>22</v>
      </c>
      <c r="E18" s="66">
        <v>1</v>
      </c>
      <c r="F18" s="16"/>
      <c r="G18" s="16"/>
      <c r="H18" s="16"/>
      <c r="I18" s="73"/>
      <c r="J18" s="16"/>
      <c r="K18" s="56">
        <f t="shared" ref="K18" si="3">J18+I18+H18</f>
        <v>0</v>
      </c>
      <c r="L18" s="16"/>
      <c r="M18" s="16"/>
      <c r="N18" s="16">
        <f t="shared" ref="N18" si="4">ROUND(E18*I18,2)</f>
        <v>0</v>
      </c>
      <c r="O18" s="16"/>
      <c r="P18" s="57">
        <f t="shared" ref="P18" si="5">M18+N18+O18</f>
        <v>0</v>
      </c>
    </row>
    <row r="19" spans="1:16" s="41" customFormat="1" ht="25.5" x14ac:dyDescent="0.2">
      <c r="A19" s="19"/>
      <c r="B19" s="42"/>
      <c r="C19" s="79" t="s">
        <v>127</v>
      </c>
      <c r="D19" s="54" t="s">
        <v>22</v>
      </c>
      <c r="E19" s="66">
        <v>1</v>
      </c>
      <c r="F19" s="16"/>
      <c r="G19" s="16"/>
      <c r="H19" s="16"/>
      <c r="I19" s="73"/>
      <c r="J19" s="56"/>
      <c r="K19" s="56">
        <f t="shared" si="0"/>
        <v>0</v>
      </c>
      <c r="L19" s="16"/>
      <c r="M19" s="16"/>
      <c r="N19" s="16">
        <f t="shared" ref="N19" si="6">ROUND(E19*I19,2)</f>
        <v>0</v>
      </c>
      <c r="O19" s="16"/>
      <c r="P19" s="57">
        <f t="shared" si="1"/>
        <v>0</v>
      </c>
    </row>
    <row r="20" spans="1:16" s="41" customFormat="1" ht="18" customHeight="1" x14ac:dyDescent="0.2">
      <c r="A20" s="19"/>
      <c r="B20" s="20"/>
      <c r="C20" s="78" t="s">
        <v>110</v>
      </c>
      <c r="D20" s="54"/>
      <c r="E20" s="55"/>
      <c r="F20" s="16"/>
      <c r="G20" s="16"/>
      <c r="H20" s="16"/>
      <c r="I20" s="16"/>
      <c r="J20" s="56"/>
      <c r="K20" s="56"/>
      <c r="L20" s="16"/>
      <c r="M20" s="16"/>
      <c r="N20" s="16"/>
      <c r="O20" s="16"/>
      <c r="P20" s="57"/>
    </row>
    <row r="21" spans="1:16" s="17" customFormat="1" ht="38.25" x14ac:dyDescent="0.2">
      <c r="A21" s="40">
        <v>2</v>
      </c>
      <c r="B21" s="67"/>
      <c r="C21" s="20" t="s">
        <v>111</v>
      </c>
      <c r="D21" s="54" t="s">
        <v>21</v>
      </c>
      <c r="E21" s="81">
        <v>0.9</v>
      </c>
      <c r="F21" s="73"/>
      <c r="G21" s="73"/>
      <c r="H21" s="16">
        <f>ROUND(F21*G21,2)</f>
        <v>0</v>
      </c>
      <c r="I21" s="16"/>
      <c r="J21" s="73"/>
      <c r="K21" s="56">
        <f t="shared" ref="K21:K22" si="7">J21+I21+H21</f>
        <v>0</v>
      </c>
      <c r="L21" s="16">
        <f>ROUND(E21*F21,2)</f>
        <v>0</v>
      </c>
      <c r="M21" s="16">
        <f>ROUND(H21*E21,2)</f>
        <v>0</v>
      </c>
      <c r="N21" s="16"/>
      <c r="O21" s="16">
        <f>ROUND(J21*E21,2)</f>
        <v>0</v>
      </c>
      <c r="P21" s="57">
        <f t="shared" ref="P21:P22" si="8">M21+N21+O21</f>
        <v>0</v>
      </c>
    </row>
    <row r="22" spans="1:16" s="41" customFormat="1" ht="51" x14ac:dyDescent="0.2">
      <c r="A22" s="19"/>
      <c r="B22" s="42"/>
      <c r="C22" s="79" t="s">
        <v>112</v>
      </c>
      <c r="D22" s="54" t="s">
        <v>22</v>
      </c>
      <c r="E22" s="66">
        <v>2</v>
      </c>
      <c r="F22" s="16"/>
      <c r="G22" s="16"/>
      <c r="H22" s="16"/>
      <c r="I22" s="73"/>
      <c r="J22" s="16"/>
      <c r="K22" s="56">
        <f t="shared" si="7"/>
        <v>0</v>
      </c>
      <c r="L22" s="16"/>
      <c r="M22" s="16"/>
      <c r="N22" s="16">
        <f t="shared" ref="N22" si="9">ROUND(E22*I22,2)</f>
        <v>0</v>
      </c>
      <c r="O22" s="16"/>
      <c r="P22" s="57">
        <f t="shared" si="8"/>
        <v>0</v>
      </c>
    </row>
    <row r="23" spans="1:16" s="41" customFormat="1" ht="38.25" x14ac:dyDescent="0.2">
      <c r="A23" s="19"/>
      <c r="B23" s="20"/>
      <c r="C23" s="78" t="s">
        <v>60</v>
      </c>
      <c r="D23" s="54"/>
      <c r="E23" s="55"/>
      <c r="F23" s="16"/>
      <c r="G23" s="16"/>
      <c r="H23" s="16"/>
      <c r="I23" s="16"/>
      <c r="J23" s="56"/>
      <c r="K23" s="56"/>
      <c r="L23" s="16"/>
      <c r="M23" s="16"/>
      <c r="N23" s="16"/>
      <c r="O23" s="16"/>
      <c r="P23" s="57"/>
    </row>
    <row r="24" spans="1:16" s="41" customFormat="1" ht="25.5" x14ac:dyDescent="0.2">
      <c r="A24" s="19">
        <v>3</v>
      </c>
      <c r="B24" s="20"/>
      <c r="C24" s="20" t="s">
        <v>123</v>
      </c>
      <c r="D24" s="54" t="s">
        <v>23</v>
      </c>
      <c r="E24" s="83">
        <v>5.5</v>
      </c>
      <c r="F24" s="73"/>
      <c r="G24" s="73"/>
      <c r="H24" s="16">
        <f>ROUND(F24*G24,2)</f>
        <v>0</v>
      </c>
      <c r="I24" s="16"/>
      <c r="J24" s="73"/>
      <c r="K24" s="56">
        <f t="shared" ref="K24:K25" si="10">J24+I24+H24</f>
        <v>0</v>
      </c>
      <c r="L24" s="16">
        <f>ROUND(E24*F24,2)</f>
        <v>0</v>
      </c>
      <c r="M24" s="16">
        <f>ROUND(H24*E24,2)</f>
        <v>0</v>
      </c>
      <c r="N24" s="16"/>
      <c r="O24" s="16">
        <f>ROUND(J24*E24,2)</f>
        <v>0</v>
      </c>
      <c r="P24" s="57">
        <f t="shared" ref="P24:P25" si="11">M24+N24+O24</f>
        <v>0</v>
      </c>
    </row>
    <row r="25" spans="1:16" s="41" customFormat="1" ht="25.5" x14ac:dyDescent="0.2">
      <c r="A25" s="19"/>
      <c r="B25" s="42"/>
      <c r="C25" s="79" t="s">
        <v>103</v>
      </c>
      <c r="D25" s="54" t="s">
        <v>22</v>
      </c>
      <c r="E25" s="66">
        <v>1</v>
      </c>
      <c r="F25" s="16"/>
      <c r="G25" s="16"/>
      <c r="H25" s="16"/>
      <c r="I25" s="73"/>
      <c r="J25" s="16"/>
      <c r="K25" s="56">
        <f t="shared" si="10"/>
        <v>0</v>
      </c>
      <c r="L25" s="16"/>
      <c r="M25" s="16"/>
      <c r="N25" s="16">
        <f>ROUND(E25*I25,2)</f>
        <v>0</v>
      </c>
      <c r="O25" s="16"/>
      <c r="P25" s="57">
        <f t="shared" si="11"/>
        <v>0</v>
      </c>
    </row>
    <row r="26" spans="1:16" s="41" customFormat="1" ht="51" x14ac:dyDescent="0.2">
      <c r="A26" s="19">
        <v>4</v>
      </c>
      <c r="B26" s="20"/>
      <c r="C26" s="20" t="s">
        <v>125</v>
      </c>
      <c r="D26" s="54" t="s">
        <v>23</v>
      </c>
      <c r="E26" s="83">
        <v>16.600000000000001</v>
      </c>
      <c r="F26" s="73"/>
      <c r="G26" s="73"/>
      <c r="H26" s="16">
        <f>ROUND(F26*G26,2)</f>
        <v>0</v>
      </c>
      <c r="I26" s="16"/>
      <c r="J26" s="73"/>
      <c r="K26" s="56">
        <f t="shared" ref="K26:K27" si="12">J26+I26+H26</f>
        <v>0</v>
      </c>
      <c r="L26" s="16">
        <f>ROUND(E26*F26,2)</f>
        <v>0</v>
      </c>
      <c r="M26" s="16">
        <f>ROUND(H26*E26,2)</f>
        <v>0</v>
      </c>
      <c r="N26" s="16"/>
      <c r="O26" s="16">
        <f>ROUND(J26*E26,2)</f>
        <v>0</v>
      </c>
      <c r="P26" s="57">
        <f t="shared" ref="P26:P27" si="13">M26+N26+O26</f>
        <v>0</v>
      </c>
    </row>
    <row r="27" spans="1:16" s="41" customFormat="1" ht="25.5" x14ac:dyDescent="0.2">
      <c r="A27" s="19"/>
      <c r="B27" s="20"/>
      <c r="C27" s="79" t="s">
        <v>126</v>
      </c>
      <c r="D27" s="54" t="s">
        <v>22</v>
      </c>
      <c r="E27" s="66">
        <v>1</v>
      </c>
      <c r="F27" s="16"/>
      <c r="G27" s="16"/>
      <c r="H27" s="16"/>
      <c r="I27" s="73"/>
      <c r="J27" s="16"/>
      <c r="K27" s="56">
        <f t="shared" si="12"/>
        <v>0</v>
      </c>
      <c r="L27" s="16"/>
      <c r="M27" s="16"/>
      <c r="N27" s="16">
        <f>ROUND(E27*I27,2)</f>
        <v>0</v>
      </c>
      <c r="O27" s="16"/>
      <c r="P27" s="57">
        <f t="shared" si="13"/>
        <v>0</v>
      </c>
    </row>
    <row r="28" spans="1:16" s="41" customFormat="1" ht="18" customHeight="1" thickBot="1" x14ac:dyDescent="0.25">
      <c r="A28" s="19"/>
      <c r="B28" s="20"/>
      <c r="C28" s="20"/>
      <c r="D28" s="54"/>
      <c r="E28" s="55"/>
      <c r="F28" s="16"/>
      <c r="G28" s="16"/>
      <c r="H28" s="16"/>
      <c r="I28" s="16"/>
      <c r="J28" s="16"/>
      <c r="K28" s="56"/>
      <c r="L28" s="16"/>
      <c r="M28" s="16"/>
      <c r="N28" s="16"/>
      <c r="O28" s="16"/>
      <c r="P28" s="57"/>
    </row>
    <row r="29" spans="1:16" s="17" customFormat="1" ht="18.95" customHeight="1" thickBot="1" x14ac:dyDescent="0.25">
      <c r="A29" s="43"/>
      <c r="B29" s="44"/>
      <c r="C29" s="44" t="s">
        <v>6</v>
      </c>
      <c r="D29" s="58"/>
      <c r="E29" s="59"/>
      <c r="F29" s="45"/>
      <c r="G29" s="45"/>
      <c r="H29" s="45"/>
      <c r="I29" s="45"/>
      <c r="J29" s="45"/>
      <c r="K29" s="45"/>
      <c r="L29" s="45">
        <f>SUM(L13:L28)</f>
        <v>0</v>
      </c>
      <c r="M29" s="45">
        <f>SUM(M13:M28)</f>
        <v>0</v>
      </c>
      <c r="N29" s="45">
        <f>SUM(N13:N28)</f>
        <v>0</v>
      </c>
      <c r="O29" s="45">
        <f>SUM(O13:O28)</f>
        <v>0</v>
      </c>
      <c r="P29" s="45">
        <f>SUM(P13:P28)</f>
        <v>0</v>
      </c>
    </row>
    <row r="30" spans="1:16" ht="18" customHeight="1" thickBot="1" x14ac:dyDescent="0.25">
      <c r="A30" s="24"/>
      <c r="B30" s="24"/>
      <c r="C30" s="70"/>
      <c r="D30" s="60"/>
      <c r="E30" s="60"/>
      <c r="F30" s="60"/>
      <c r="G30" s="60"/>
      <c r="H30" s="60"/>
      <c r="I30" s="60"/>
      <c r="J30" s="25"/>
      <c r="K30" s="25" t="s">
        <v>42</v>
      </c>
      <c r="L30" s="76"/>
      <c r="M30" s="61"/>
      <c r="N30" s="16">
        <f>ROUND(N29*0.05,2)</f>
        <v>0</v>
      </c>
      <c r="O30" s="62"/>
      <c r="P30" s="62"/>
    </row>
    <row r="31" spans="1:16" ht="18" customHeight="1" thickBot="1" x14ac:dyDescent="0.25">
      <c r="A31" s="24"/>
      <c r="B31" s="24"/>
      <c r="C31" s="70"/>
      <c r="D31" s="60"/>
      <c r="E31" s="60"/>
      <c r="F31" s="60"/>
      <c r="G31" s="60"/>
      <c r="H31" s="60"/>
      <c r="I31" s="60"/>
      <c r="J31" s="26"/>
      <c r="K31" s="26"/>
      <c r="L31" s="26" t="s">
        <v>13</v>
      </c>
      <c r="M31" s="63">
        <f>M30+M29</f>
        <v>0</v>
      </c>
      <c r="N31" s="63">
        <f>N30+N29</f>
        <v>0</v>
      </c>
      <c r="O31" s="63">
        <f>O30+O29</f>
        <v>0</v>
      </c>
      <c r="P31" s="63">
        <f>SUM(M31:O31)</f>
        <v>0</v>
      </c>
    </row>
    <row r="32" spans="1:16" ht="18" customHeight="1" x14ac:dyDescent="0.2">
      <c r="A32" s="24"/>
      <c r="B32" s="24"/>
      <c r="C32" s="70"/>
      <c r="D32" s="60"/>
      <c r="E32" s="60"/>
      <c r="F32" s="60"/>
      <c r="G32" s="60"/>
      <c r="H32" s="46"/>
      <c r="I32" s="12"/>
      <c r="J32" s="12"/>
      <c r="K32" s="12"/>
      <c r="L32" s="12"/>
      <c r="M32" s="12"/>
      <c r="N32" s="12"/>
      <c r="O32" s="25" t="s">
        <v>47</v>
      </c>
      <c r="P32" s="72">
        <f>ROUND(P31*0,2)</f>
        <v>0</v>
      </c>
    </row>
    <row r="33" spans="1:16" ht="18" customHeight="1" x14ac:dyDescent="0.2">
      <c r="A33" s="24"/>
      <c r="B33" s="24"/>
      <c r="C33" s="70"/>
      <c r="D33" s="60"/>
      <c r="E33" s="60"/>
      <c r="F33" s="60"/>
      <c r="G33" s="60"/>
      <c r="H33" s="47"/>
      <c r="I33" s="12"/>
      <c r="J33" s="12"/>
      <c r="K33" s="12"/>
      <c r="L33" s="12"/>
      <c r="M33" s="12"/>
      <c r="N33" s="12"/>
      <c r="O33" s="25" t="s">
        <v>44</v>
      </c>
      <c r="P33" s="74">
        <f>ROUND(P32*0,2)</f>
        <v>0</v>
      </c>
    </row>
    <row r="34" spans="1:16" ht="18" customHeight="1" x14ac:dyDescent="0.2">
      <c r="A34" s="24"/>
      <c r="B34" s="24"/>
      <c r="C34" s="70"/>
      <c r="D34" s="60"/>
      <c r="E34" s="60"/>
      <c r="F34" s="60"/>
      <c r="G34" s="60"/>
      <c r="H34" s="46"/>
      <c r="I34" s="12"/>
      <c r="J34" s="12"/>
      <c r="K34" s="12"/>
      <c r="L34" s="12"/>
      <c r="M34" s="12"/>
      <c r="N34" s="12"/>
      <c r="O34" s="25" t="s">
        <v>48</v>
      </c>
      <c r="P34" s="75">
        <f>ROUND(P31*0,2)</f>
        <v>0</v>
      </c>
    </row>
    <row r="35" spans="1:16" ht="18" customHeight="1" thickBot="1" x14ac:dyDescent="0.25">
      <c r="A35" s="24"/>
      <c r="B35" s="24"/>
      <c r="C35" s="70"/>
      <c r="D35" s="60"/>
      <c r="E35" s="60"/>
      <c r="F35" s="60"/>
      <c r="G35" s="60"/>
      <c r="H35" s="46"/>
      <c r="I35" s="12"/>
      <c r="J35" s="12"/>
      <c r="K35" s="12"/>
      <c r="L35" s="12"/>
      <c r="M35" s="12"/>
      <c r="N35" s="12"/>
      <c r="O35" s="25" t="s">
        <v>30</v>
      </c>
      <c r="P35" s="31">
        <f>ROUND(M31*0.2359,2)</f>
        <v>0</v>
      </c>
    </row>
    <row r="36" spans="1:16" ht="18" customHeight="1" thickBot="1" x14ac:dyDescent="0.25">
      <c r="A36" s="24"/>
      <c r="B36" s="24"/>
      <c r="C36" s="70"/>
      <c r="D36" s="60"/>
      <c r="E36" s="60"/>
      <c r="F36" s="60"/>
      <c r="G36" s="60"/>
      <c r="H36" s="47"/>
      <c r="I36" s="12"/>
      <c r="J36" s="12"/>
      <c r="K36" s="12"/>
      <c r="L36" s="12"/>
      <c r="M36" s="12"/>
      <c r="N36" s="12"/>
      <c r="O36" s="26" t="s">
        <v>15</v>
      </c>
      <c r="P36" s="32">
        <f>P35+P34+P32+P31</f>
        <v>0</v>
      </c>
    </row>
    <row r="37" spans="1:16" x14ac:dyDescent="0.2">
      <c r="C37" s="8"/>
      <c r="H37" s="49"/>
      <c r="I37" s="12"/>
      <c r="J37" s="12"/>
      <c r="K37" s="12"/>
      <c r="L37" s="12"/>
      <c r="M37" s="12"/>
      <c r="N37" s="12"/>
      <c r="O37" s="12"/>
      <c r="P37" s="12"/>
    </row>
    <row r="39" spans="1:16" ht="14.25" x14ac:dyDescent="0.2">
      <c r="A39" s="12"/>
      <c r="B39" s="48" t="s">
        <v>7</v>
      </c>
      <c r="C39" s="71"/>
      <c r="D39" s="33" t="s">
        <v>40</v>
      </c>
      <c r="G39" s="33"/>
      <c r="H39" s="33" t="s">
        <v>14</v>
      </c>
      <c r="I39" s="33"/>
      <c r="J39" s="33"/>
      <c r="K39" s="33"/>
      <c r="M39" s="33"/>
      <c r="N39" s="12"/>
      <c r="O39" s="12"/>
      <c r="P39" s="12"/>
    </row>
    <row r="40" spans="1:16" ht="14.25" x14ac:dyDescent="0.2">
      <c r="A40" s="12"/>
      <c r="D40" s="35" t="s">
        <v>41</v>
      </c>
      <c r="N40" s="12"/>
      <c r="O40" s="12"/>
      <c r="P40" s="12"/>
    </row>
    <row r="41" spans="1:16" ht="14.25" x14ac:dyDescent="0.2">
      <c r="A41" s="12"/>
      <c r="B41" s="35"/>
      <c r="N41" s="12"/>
      <c r="O41" s="12"/>
      <c r="P41" s="12"/>
    </row>
  </sheetData>
  <mergeCells count="7">
    <mergeCell ref="L10:P11"/>
    <mergeCell ref="A10:A12"/>
    <mergeCell ref="B10:B12"/>
    <mergeCell ref="C10:C12"/>
    <mergeCell ref="D10:D12"/>
    <mergeCell ref="E10:E12"/>
    <mergeCell ref="F10:K11"/>
  </mergeCells>
  <phoneticPr fontId="21" type="noConversion"/>
  <pageMargins left="0.36000000000000004" right="0.75000000000000011" top="1" bottom="1" header="0.5" footer="0.5"/>
  <pageSetup paperSize="9" scale="59" fitToHeight="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Buvn..koptame 3.k.</vt:lpstr>
      <vt:lpstr>Lok.3-1</vt:lpstr>
      <vt:lpstr>Lok.3-2</vt:lpstr>
      <vt:lpstr>'Buvn..koptame 3.k.'!Print_Area</vt:lpstr>
      <vt:lpstr>'Lok.3-1'!Print_Area</vt:lpstr>
      <vt:lpstr>'Buvn..koptame 3.k.'!Print_Titles</vt:lpstr>
      <vt:lpstr>'Lok.3-1'!Print_Titles</vt:lpstr>
      <vt:lpstr>'Lok.3-2'!Print_Titles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Aivis Tjagunovics</cp:lastModifiedBy>
  <cp:lastPrinted>2017-05-22T14:22:24Z</cp:lastPrinted>
  <dcterms:created xsi:type="dcterms:W3CDTF">1996-12-24T07:46:00Z</dcterms:created>
  <dcterms:modified xsi:type="dcterms:W3CDTF">2017-05-25T08:05:41Z</dcterms:modified>
</cp:coreProperties>
</file>